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TEAM B\1. TEAM MEMBERS\Vincent\Active Assignments\#07727 IFB for Lab\3.0  IFB AND EVAL TOOL DEVELOP\a.  IFB Documents\3. Appendix B - Required Forms for Bid\"/>
    </mc:Choice>
  </mc:AlternateContent>
  <xr:revisionPtr revIDLastSave="0" documentId="8_{1372C402-8DD5-4E5A-8929-1679BDA10AF0}" xr6:coauthVersionLast="47" xr6:coauthVersionMax="47" xr10:uidLastSave="{00000000-0000-0000-0000-000000000000}"/>
  <bookViews>
    <workbookView xWindow="12900" yWindow="5190" windowWidth="38700" windowHeight="15435" activeTab="2" xr2:uid="{4B5DF299-B17D-437A-9C38-1CF283218BA3}"/>
  </bookViews>
  <sheets>
    <sheet name="Exhibit 9-A PHL" sheetId="2" r:id="rId1"/>
    <sheet name="Exhibit 9-B CHS" sheetId="1" r:id="rId2"/>
    <sheet name="Exhibit 9-C- Total Price" sheetId="3" r:id="rId3"/>
  </sheets>
  <definedNames>
    <definedName name="_xlnm._FilterDatabase" localSheetId="0" hidden="1">'Exhibit 9-A PHL'!$A$6:$G$229</definedName>
    <definedName name="_xlnm.Print_Titles" localSheetId="0">'Exhibit 9-A PHL'!$6:$6</definedName>
    <definedName name="_xlnm.Print_Titles" localSheetId="1">'Exhibit 9-B CHS'!$4:$4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99" i="1" l="1"/>
  <c r="G16" i="3"/>
  <c r="E234" i="2"/>
  <c r="F233" i="2"/>
  <c r="F232" i="2"/>
  <c r="D228" i="2"/>
  <c r="G227" i="2"/>
  <c r="G226" i="2"/>
  <c r="G225" i="2"/>
  <c r="G224" i="2"/>
  <c r="G223" i="2"/>
  <c r="G222" i="2"/>
  <c r="G221" i="2"/>
  <c r="G220" i="2"/>
  <c r="D218" i="2"/>
  <c r="G217" i="2"/>
  <c r="G216" i="2"/>
  <c r="G215" i="2"/>
  <c r="G214" i="2"/>
  <c r="D212" i="2"/>
  <c r="G211" i="2"/>
  <c r="G210" i="2"/>
  <c r="G209" i="2"/>
  <c r="G208" i="2"/>
  <c r="G207" i="2"/>
  <c r="G206" i="2"/>
  <c r="G205" i="2"/>
  <c r="G204" i="2"/>
  <c r="G203" i="2"/>
  <c r="G202" i="2"/>
  <c r="D200" i="2"/>
  <c r="G199" i="2"/>
  <c r="G198" i="2"/>
  <c r="D196" i="2"/>
  <c r="G195" i="2"/>
  <c r="G194" i="2"/>
  <c r="D192" i="2"/>
  <c r="G191" i="2"/>
  <c r="G190" i="2"/>
  <c r="G189" i="2"/>
  <c r="G188" i="2"/>
  <c r="G187" i="2"/>
  <c r="D185" i="2"/>
  <c r="G184" i="2"/>
  <c r="G183" i="2"/>
  <c r="G182" i="2"/>
  <c r="G181" i="2"/>
  <c r="G180" i="2"/>
  <c r="G179" i="2"/>
  <c r="G178" i="2"/>
  <c r="G177" i="2"/>
  <c r="G176" i="2"/>
  <c r="G175" i="2"/>
  <c r="G174" i="2"/>
  <c r="G173" i="2"/>
  <c r="G172" i="2"/>
  <c r="G171" i="2"/>
  <c r="G170" i="2"/>
  <c r="G169" i="2"/>
  <c r="G168" i="2"/>
  <c r="G167" i="2"/>
  <c r="G166" i="2"/>
  <c r="G165" i="2"/>
  <c r="G164" i="2"/>
  <c r="D162" i="2"/>
  <c r="G161" i="2"/>
  <c r="G162" i="2" s="1"/>
  <c r="D159" i="2"/>
  <c r="G158" i="2"/>
  <c r="G159" i="2" s="1"/>
  <c r="D156" i="2"/>
  <c r="G155" i="2"/>
  <c r="G154" i="2"/>
  <c r="G153" i="2"/>
  <c r="G152" i="2"/>
  <c r="D150" i="2"/>
  <c r="G149" i="2"/>
  <c r="G148" i="2"/>
  <c r="G147" i="2"/>
  <c r="G146" i="2"/>
  <c r="G145" i="2"/>
  <c r="G144" i="2"/>
  <c r="D142" i="2"/>
  <c r="G141" i="2"/>
  <c r="G140" i="2"/>
  <c r="G139" i="2"/>
  <c r="D137" i="2"/>
  <c r="G136" i="2"/>
  <c r="G135" i="2"/>
  <c r="G134" i="2"/>
  <c r="G133" i="2"/>
  <c r="G132" i="2"/>
  <c r="G131" i="2"/>
  <c r="D129" i="2"/>
  <c r="G128" i="2"/>
  <c r="G129" i="2" s="1"/>
  <c r="D126" i="2"/>
  <c r="G125" i="2"/>
  <c r="G124" i="2"/>
  <c r="D122" i="2"/>
  <c r="G121" i="2"/>
  <c r="G120" i="2"/>
  <c r="D118" i="2"/>
  <c r="G117" i="2"/>
  <c r="G118" i="2" s="1"/>
  <c r="D115" i="2"/>
  <c r="G114" i="2"/>
  <c r="G113" i="2"/>
  <c r="G112" i="2"/>
  <c r="G111" i="2"/>
  <c r="G110" i="2"/>
  <c r="G109" i="2"/>
  <c r="G108" i="2"/>
  <c r="G107" i="2"/>
  <c r="G106" i="2"/>
  <c r="G105" i="2"/>
  <c r="G104" i="2"/>
  <c r="G103" i="2"/>
  <c r="G102" i="2"/>
  <c r="G101" i="2"/>
  <c r="G100" i="2"/>
  <c r="G99" i="2"/>
  <c r="G98" i="2"/>
  <c r="G97" i="2"/>
  <c r="G96" i="2"/>
  <c r="G95" i="2"/>
  <c r="G94" i="2"/>
  <c r="D92" i="2"/>
  <c r="G91" i="2"/>
  <c r="G90" i="2"/>
  <c r="G92" i="2" s="1"/>
  <c r="D88" i="2"/>
  <c r="G87" i="2"/>
  <c r="G86" i="2"/>
  <c r="D84" i="2"/>
  <c r="G83" i="2"/>
  <c r="G82" i="2"/>
  <c r="D80" i="2"/>
  <c r="G79" i="2"/>
  <c r="G78" i="2"/>
  <c r="G77" i="2"/>
  <c r="G76" i="2"/>
  <c r="G75" i="2"/>
  <c r="G74" i="2"/>
  <c r="G73" i="2"/>
  <c r="G72" i="2"/>
  <c r="G71" i="2"/>
  <c r="G70" i="2"/>
  <c r="G69" i="2"/>
  <c r="G68" i="2"/>
  <c r="G67" i="2"/>
  <c r="G66" i="2"/>
  <c r="G65" i="2"/>
  <c r="D63" i="2"/>
  <c r="G62" i="2"/>
  <c r="G61" i="2"/>
  <c r="G60" i="2"/>
  <c r="D58" i="2"/>
  <c r="G57" i="2"/>
  <c r="G56" i="2"/>
  <c r="G55" i="2"/>
  <c r="D53" i="2"/>
  <c r="G52" i="2"/>
  <c r="G51" i="2"/>
  <c r="D49" i="2"/>
  <c r="G48" i="2"/>
  <c r="G47" i="2"/>
  <c r="G46" i="2"/>
  <c r="G45" i="2"/>
  <c r="G44" i="2"/>
  <c r="G43" i="2"/>
  <c r="G42" i="2"/>
  <c r="G41" i="2"/>
  <c r="D39" i="2"/>
  <c r="G38" i="2"/>
  <c r="G39" i="2" s="1"/>
  <c r="D36" i="2"/>
  <c r="G35" i="2"/>
  <c r="G34" i="2"/>
  <c r="G33" i="2"/>
  <c r="G32" i="2"/>
  <c r="G31" i="2"/>
  <c r="G30" i="2"/>
  <c r="G29" i="2"/>
  <c r="G28" i="2"/>
  <c r="G27" i="2"/>
  <c r="G26" i="2"/>
  <c r="G25" i="2"/>
  <c r="G24" i="2"/>
  <c r="G23" i="2"/>
  <c r="G22" i="2"/>
  <c r="G21" i="2"/>
  <c r="G20" i="2"/>
  <c r="G19" i="2"/>
  <c r="D17" i="2"/>
  <c r="G16" i="2"/>
  <c r="G15" i="2"/>
  <c r="G14" i="2"/>
  <c r="G13" i="2"/>
  <c r="D11" i="2"/>
  <c r="G10" i="2"/>
  <c r="G9" i="2"/>
  <c r="G53" i="2" l="1"/>
  <c r="G58" i="2"/>
  <c r="G84" i="2"/>
  <c r="G218" i="2"/>
  <c r="G88" i="2"/>
  <c r="G200" i="2"/>
  <c r="G63" i="2"/>
  <c r="G228" i="2"/>
  <c r="G11" i="2"/>
  <c r="G212" i="2"/>
  <c r="G196" i="2"/>
  <c r="G137" i="2"/>
  <c r="G156" i="2"/>
  <c r="G126" i="2"/>
  <c r="G49" i="2"/>
  <c r="G142" i="2"/>
  <c r="G122" i="2"/>
  <c r="F234" i="2"/>
  <c r="G6" i="3" s="1"/>
  <c r="G115" i="2"/>
  <c r="G192" i="2"/>
  <c r="G36" i="2"/>
  <c r="G150" i="2"/>
  <c r="G185" i="2"/>
  <c r="G80" i="2"/>
  <c r="G17" i="2"/>
  <c r="G229" i="2" l="1"/>
  <c r="G5" i="3" s="1"/>
  <c r="G9" i="3" s="1"/>
  <c r="G18" i="3" s="1"/>
  <c r="D127" i="1"/>
  <c r="D145" i="1"/>
  <c r="D120" i="1"/>
  <c r="D115" i="1"/>
  <c r="D88" i="1"/>
  <c r="D75" i="1"/>
  <c r="D65" i="1"/>
  <c r="D55" i="1"/>
  <c r="D190" i="1" l="1" a="1"/>
  <c r="D190" i="1" s="1"/>
  <c r="D172" i="1"/>
  <c r="G197" i="1" l="1"/>
  <c r="G196" i="1"/>
  <c r="F190" i="1"/>
  <c r="G188" i="1"/>
  <c r="G190" i="1" s="1"/>
  <c r="F185" i="1"/>
  <c r="D185" i="1"/>
  <c r="G184" i="1"/>
  <c r="G183" i="1"/>
  <c r="G185" i="1" s="1"/>
  <c r="F181" i="1"/>
  <c r="D181" i="1"/>
  <c r="G179" i="1"/>
  <c r="G178" i="1"/>
  <c r="G177" i="1"/>
  <c r="G176" i="1"/>
  <c r="G175" i="1"/>
  <c r="G174" i="1"/>
  <c r="F172" i="1"/>
  <c r="G170" i="1"/>
  <c r="G167" i="1"/>
  <c r="F165" i="1"/>
  <c r="D165" i="1"/>
  <c r="G164" i="1"/>
  <c r="F162" i="1"/>
  <c r="D162" i="1"/>
  <c r="G155" i="1"/>
  <c r="G154" i="1"/>
  <c r="G153" i="1"/>
  <c r="G152" i="1"/>
  <c r="G151" i="1"/>
  <c r="F149" i="1"/>
  <c r="D149" i="1"/>
  <c r="G147" i="1"/>
  <c r="F145" i="1"/>
  <c r="G140" i="1"/>
  <c r="G139" i="1"/>
  <c r="G138" i="1"/>
  <c r="G137" i="1"/>
  <c r="G136" i="1"/>
  <c r="G135" i="1"/>
  <c r="G134" i="1"/>
  <c r="G133" i="1"/>
  <c r="G132" i="1"/>
  <c r="G131" i="1"/>
  <c r="G130" i="1"/>
  <c r="G129" i="1"/>
  <c r="F127" i="1"/>
  <c r="G125" i="1"/>
  <c r="G124" i="1"/>
  <c r="G123" i="1"/>
  <c r="G122" i="1"/>
  <c r="F120" i="1"/>
  <c r="G119" i="1"/>
  <c r="G118" i="1"/>
  <c r="G117" i="1"/>
  <c r="F115" i="1"/>
  <c r="G113" i="1"/>
  <c r="G112" i="1"/>
  <c r="G111" i="1"/>
  <c r="G110" i="1"/>
  <c r="G109" i="1"/>
  <c r="G108" i="1"/>
  <c r="G107" i="1"/>
  <c r="G106" i="1"/>
  <c r="G105" i="1"/>
  <c r="G104" i="1"/>
  <c r="G103" i="1"/>
  <c r="G102" i="1"/>
  <c r="G101" i="1"/>
  <c r="G100" i="1"/>
  <c r="G99" i="1"/>
  <c r="G98" i="1"/>
  <c r="G97" i="1"/>
  <c r="G96" i="1"/>
  <c r="G95" i="1"/>
  <c r="G94" i="1"/>
  <c r="G93" i="1"/>
  <c r="G92" i="1"/>
  <c r="G91" i="1"/>
  <c r="G90" i="1"/>
  <c r="F88" i="1"/>
  <c r="G85" i="1"/>
  <c r="G84" i="1"/>
  <c r="G83" i="1"/>
  <c r="G81" i="1"/>
  <c r="G80" i="1"/>
  <c r="G79" i="1"/>
  <c r="G78" i="1"/>
  <c r="G77" i="1"/>
  <c r="F75" i="1"/>
  <c r="G74" i="1"/>
  <c r="G73" i="1"/>
  <c r="G72" i="1"/>
  <c r="G71" i="1"/>
  <c r="G69" i="1"/>
  <c r="G68" i="1"/>
  <c r="F65" i="1"/>
  <c r="G64" i="1"/>
  <c r="G63" i="1"/>
  <c r="G62" i="1"/>
  <c r="G61" i="1"/>
  <c r="G60" i="1"/>
  <c r="G59" i="1"/>
  <c r="G58" i="1"/>
  <c r="F55" i="1"/>
  <c r="G51" i="1"/>
  <c r="G50" i="1"/>
  <c r="G49" i="1"/>
  <c r="G48" i="1"/>
  <c r="G47" i="1"/>
  <c r="G46" i="1"/>
  <c r="G45" i="1"/>
  <c r="G44" i="1"/>
  <c r="G43" i="1"/>
  <c r="G42" i="1"/>
  <c r="G41" i="1"/>
  <c r="G40" i="1"/>
  <c r="G39" i="1"/>
  <c r="G38" i="1"/>
  <c r="G37" i="1"/>
  <c r="G36" i="1"/>
  <c r="F34" i="1"/>
  <c r="D34" i="1"/>
  <c r="G32" i="1"/>
  <c r="G31" i="1"/>
  <c r="G30" i="1"/>
  <c r="G29" i="1"/>
  <c r="G28" i="1"/>
  <c r="F25" i="1"/>
  <c r="D25" i="1"/>
  <c r="G23" i="1"/>
  <c r="G22" i="1"/>
  <c r="G21" i="1"/>
  <c r="G20" i="1"/>
  <c r="G19" i="1"/>
  <c r="G18" i="1"/>
  <c r="G17" i="1"/>
  <c r="F15" i="1"/>
  <c r="D15" i="1"/>
  <c r="G14" i="1"/>
  <c r="G12" i="1"/>
  <c r="G11" i="1"/>
  <c r="G10" i="1"/>
  <c r="F8" i="1"/>
  <c r="D8" i="1"/>
  <c r="G6" i="1"/>
  <c r="G8" i="1" s="1"/>
  <c r="D192" i="1" l="1"/>
  <c r="F192" i="1"/>
  <c r="G165" i="1"/>
  <c r="G75" i="1"/>
  <c r="G55" i="1"/>
  <c r="G25" i="1"/>
  <c r="G34" i="1"/>
  <c r="G65" i="1"/>
  <c r="G115" i="1"/>
  <c r="G120" i="1"/>
  <c r="G127" i="1"/>
  <c r="G149" i="1"/>
  <c r="G181" i="1"/>
  <c r="G199" i="1"/>
  <c r="G13" i="3" s="1"/>
  <c r="G15" i="1"/>
  <c r="G88" i="1"/>
  <c r="G145" i="1"/>
  <c r="G162" i="1"/>
  <c r="G172" i="1"/>
  <c r="G192" i="1" l="1"/>
  <c r="G12"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tc={5A63D9A9-1F52-4B2B-8C29-45BD7F9900BE}</author>
    <author>tc={1EADF0FD-C0B5-48F3-9786-7CDCD90BC8BA}</author>
    <author>tc={0C986071-A85C-4ECA-B2BF-9411775395EF}</author>
    <author>tc={5E01584A-AA26-4380-8A46-97973946416C}</author>
    <author>tc={B14C0864-7C01-4CF0-A618-9B688AC06ADE}</author>
    <author>tc={8007B440-85A2-4AF5-A7B1-5A2D4D0D9D35}</author>
    <author>tc={12F8E194-26E9-4711-864F-B75CCCE7B978}</author>
    <author>tc={84451F33-BD4A-4641-BB3B-3008F63B1FA9}</author>
    <author>tc={74F880F3-0F76-4118-8EE2-A508EBC6E0CD}</author>
    <author>tc={042EABE5-2020-4C13-A613-6F70292F6B71}</author>
    <author>tc={E4F040D7-A0DC-4467-A2FC-05F9274F1EF0}</author>
    <author>tc={5AD35B73-4B5D-4F7E-8C89-31A89A0EC2F3}</author>
    <author>tc={7BD8B3F5-5CBB-4C55-9267-3D3F00367F25}</author>
    <author>tc={D760C6BF-9393-4ED5-AAAA-25DF1150ED3A}</author>
    <author>tc={C2DE4A3F-B776-4BE8-83CB-BF686D8D4F0A}</author>
    <author>tc={0B6B8A68-ACD5-4C6B-82F8-F5B744CAE1C1}</author>
    <author>tc={64AB4CAF-C003-47AE-82E8-D66F9C5BCACE}</author>
    <author>tc={5D72A6E0-30E7-4457-94B1-67DFFDA14E75}</author>
    <author>tc={DC5FBF20-89D5-4760-A45C-C941360D35E0}</author>
    <author>tc={BFD4A4ED-E480-4285-9988-2CB66652F94F}</author>
    <author>tc={90E68660-A7AE-48BB-99F0-57E6CB2AA77A}</author>
    <author>tc={13876A2C-026E-47C7-BA48-41F56E616242}</author>
    <author>tc={1DFDC1B7-6969-49B6-A6EB-42C3462C3631}</author>
    <author>tc={6CC79133-4912-443D-8BC8-4035B96EA7A1}</author>
    <author>tc={2A08A151-45EF-4B92-8F9F-9963EFCA17B1}</author>
  </authors>
  <commentList>
    <comment ref="H2" authorId="0" shapeId="0" xr:uid="{5A63D9A9-1F52-4B2B-8C29-45BD7F9900BE}">
      <text>
        <t>[Threaded comment]
Your version of Excel allows you to read this threaded comment; however, any edits to it will get removed if the file is opened in a newer version of Excel. Learn more: https://go.microsoft.com/fwlink/?linkid=870924
Comment:
    Do we need this note on the final?</t>
      </text>
    </comment>
    <comment ref="F25" authorId="1" shapeId="0" xr:uid="{1EADF0FD-C0B5-48F3-9786-7CDCD90BC8BA}">
      <text>
        <t xml:space="preserve">[Threaded comment]
Your version of Excel allows you to read this threaded comment; however, any edits to it will get removed if the file is opened in a newer version of Excel. Learn more: https://go.microsoft.com/fwlink/?linkid=870924
Comment:
    Why is this not the entire sum for Centrifuge? Only thru F20?
</t>
      </text>
    </comment>
    <comment ref="G25" authorId="2" shapeId="0" xr:uid="{0C986071-A85C-4ECA-B2BF-9411775395EF}">
      <text>
        <t>[Threaded comment]
Your version of Excel allows you to read this threaded comment; however, any edits to it will get removed if the file is opened in a newer version of Excel. Learn more: https://go.microsoft.com/fwlink/?linkid=870924
Comment:
    Only though G20?</t>
      </text>
    </comment>
    <comment ref="F34" authorId="3" shapeId="0" xr:uid="{5E01584A-AA26-4380-8A46-97973946416C}">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34" authorId="4" shapeId="0" xr:uid="{B14C0864-7C01-4CF0-A618-9B688AC06ADE}">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55" authorId="5" shapeId="0" xr:uid="{8007B440-85A2-4AF5-A7B1-5A2D4D0D9D35}">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55" authorId="6" shapeId="0" xr:uid="{12F8E194-26E9-4711-864F-B75CCCE7B978}">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88" authorId="7" shapeId="0" xr:uid="{84451F33-BD4A-4641-BB3B-3008F63B1FA9}">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115" authorId="8" shapeId="0" xr:uid="{74F880F3-0F76-4118-8EE2-A508EBC6E0CD}">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15" authorId="9" shapeId="0" xr:uid="{042EABE5-2020-4C13-A613-6F70292F6B71}">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127" authorId="10" shapeId="0" xr:uid="{E4F040D7-A0DC-4467-A2FC-05F9274F1EF0}">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27" authorId="11" shapeId="0" xr:uid="{5AD35B73-4B5D-4F7E-8C89-31A89A0EC2F3}">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145" authorId="12" shapeId="0" xr:uid="{7BD8B3F5-5CBB-4C55-9267-3D3F00367F25}">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45" authorId="13" shapeId="0" xr:uid="{D760C6BF-9393-4ED5-AAAA-25DF1150ED3A}">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162" authorId="14" shapeId="0" xr:uid="{C2DE4A3F-B776-4BE8-83CB-BF686D8D4F0A}">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62" authorId="15" shapeId="0" xr:uid="{0B6B8A68-ACD5-4C6B-82F8-F5B744CAE1C1}">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D172" authorId="16" shapeId="0" xr:uid="{64AB4CAF-C003-47AE-82E8-D66F9C5BCACE}">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172" authorId="17" shapeId="0" xr:uid="{5D72A6E0-30E7-4457-94B1-67DFFDA14E75}">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72" authorId="18" shapeId="0" xr:uid="{DC5FBF20-89D5-4760-A45C-C941360D35E0}">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D181" authorId="19" shapeId="0" xr:uid="{BFD4A4ED-E480-4285-9988-2CB66652F94F}">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181" authorId="20" shapeId="0" xr:uid="{90E68660-A7AE-48BB-99F0-57E6CB2AA77A}">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81" authorId="21" shapeId="0" xr:uid="{13876A2C-026E-47C7-BA48-41F56E616242}">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F190" authorId="22" shapeId="0" xr:uid="{1DFDC1B7-6969-49B6-A6EB-42C3462C3631}">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90" authorId="23" shapeId="0" xr:uid="{6CC79133-4912-443D-8BC8-4035B96EA7A1}">
      <text>
        <t>[Threaded comment]
Your version of Excel allows you to read this threaded comment; however, any edits to it will get removed if the file is opened in a newer version of Excel. Learn more: https://go.microsoft.com/fwlink/?linkid=870924
Comment:
    Please double check formula.</t>
      </text>
    </comment>
    <comment ref="G192" authorId="24" shapeId="0" xr:uid="{2A08A151-45EF-4B92-8F9F-9963EFCA17B1}">
      <text>
        <t>[Threaded comment]
Your version of Excel allows you to read this threaded comment; however, any edits to it will get removed if the file is opened in a newer version of Excel. Learn more: https://go.microsoft.com/fwlink/?linkid=870924
Comment:
    Please double check formula. G190?</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<sst xmlns="http://schemas.openxmlformats.org/spreadsheetml/2006/main" count="1161" uniqueCount="642">
  <si>
    <t>Bidder's Name:</t>
  </si>
  <si>
    <t>Key</t>
  </si>
  <si>
    <t>new addition reported by the center.</t>
  </si>
  <si>
    <t>1. FLAT RATE SECTION</t>
  </si>
  <si>
    <t>Item</t>
  </si>
  <si>
    <t>Manufacturer</t>
  </si>
  <si>
    <t>Model #</t>
  </si>
  <si>
    <t xml:space="preserve">Total # of Items All Centers Included 
(A) (need to update w/ column H) </t>
  </si>
  <si>
    <t>Bidder's Service Cost Per Item 
(B)</t>
  </si>
  <si>
    <t>Service Times Per Year
 (C)</t>
  </si>
  <si>
    <t>Bidder's Total 
Annual 
(12 Months) Cost
(AxBxC)</t>
  </si>
  <si>
    <t>CHS Medical Equipment Items</t>
  </si>
  <si>
    <t>Automated External Defibrillator</t>
  </si>
  <si>
    <t>Cardiac Science</t>
  </si>
  <si>
    <t>4301094 / Powerheart G3</t>
  </si>
  <si>
    <t>9390A-501</t>
  </si>
  <si>
    <t>Cen Sat (1)</t>
  </si>
  <si>
    <t>Total</t>
  </si>
  <si>
    <t>Audiometer</t>
  </si>
  <si>
    <t>Eckstein</t>
  </si>
  <si>
    <t>EB390MB</t>
  </si>
  <si>
    <t>AMBCO</t>
  </si>
  <si>
    <t>650A</t>
  </si>
  <si>
    <r>
      <rPr>
        <sz val="11"/>
        <rFont val="Arial"/>
        <family val="2"/>
      </rPr>
      <t>Pacoima (2), HWHC (1) ,</t>
    </r>
    <r>
      <rPr>
        <sz val="11"/>
        <color rgb="FFFF0000"/>
        <rFont val="Arial"/>
        <family val="2"/>
      </rPr>
      <t xml:space="preserve"> </t>
    </r>
    <r>
      <rPr>
        <sz val="11"/>
        <rFont val="Arial"/>
        <family val="2"/>
      </rPr>
      <t>WHC (1),</t>
    </r>
    <r>
      <rPr>
        <sz val="11"/>
        <color rgb="FFFF0000"/>
        <rFont val="Arial"/>
        <family val="2"/>
      </rPr>
      <t xml:space="preserve"> </t>
    </r>
    <r>
      <rPr>
        <sz val="11"/>
        <rFont val="Arial"/>
        <family val="2"/>
      </rPr>
      <t>Cen Satellite (1), CHC (1), AVHC (1)</t>
    </r>
  </si>
  <si>
    <t>MAICO</t>
  </si>
  <si>
    <t>MA-25</t>
  </si>
  <si>
    <t>HWHC (1)</t>
  </si>
  <si>
    <t>MA-19</t>
  </si>
  <si>
    <t>CHC (1)</t>
  </si>
  <si>
    <t>Welch Allyn</t>
  </si>
  <si>
    <t>AM232</t>
  </si>
  <si>
    <t>MHC (1)</t>
  </si>
  <si>
    <t>Centrifuge</t>
  </si>
  <si>
    <t>Clay Adams</t>
  </si>
  <si>
    <t>Compact II</t>
  </si>
  <si>
    <t>Pomona (1)</t>
  </si>
  <si>
    <t>Unico</t>
  </si>
  <si>
    <t>C858</t>
  </si>
  <si>
    <t>AVHC (1), CHC (1)</t>
  </si>
  <si>
    <t>LW Scientific</t>
  </si>
  <si>
    <t>CXR</t>
  </si>
  <si>
    <t>NHHC (1)</t>
  </si>
  <si>
    <t>Fisher HealthCare</t>
  </si>
  <si>
    <t>Horizon 642E</t>
  </si>
  <si>
    <t>UNICO</t>
  </si>
  <si>
    <t>C8363</t>
  </si>
  <si>
    <t>McKesson</t>
  </si>
  <si>
    <t>HXV</t>
  </si>
  <si>
    <t>Cen Sat (1) &amp; CHC (1)</t>
  </si>
  <si>
    <t>Drucker/Fisher</t>
  </si>
  <si>
    <t>642E</t>
  </si>
  <si>
    <t>C8312</t>
  </si>
  <si>
    <t>Pomona(1)</t>
  </si>
  <si>
    <t>Exam Light</t>
  </si>
  <si>
    <t>Phillips Burton</t>
  </si>
  <si>
    <t>UNKNOWN</t>
  </si>
  <si>
    <t xml:space="preserve">Burton Medical </t>
  </si>
  <si>
    <t>WM50FL</t>
  </si>
  <si>
    <t>GS EXAM IV M344</t>
  </si>
  <si>
    <t>GL10184</t>
  </si>
  <si>
    <t>AVHC (2)</t>
  </si>
  <si>
    <t>SB40FL</t>
  </si>
  <si>
    <t>CTHC (1)</t>
  </si>
  <si>
    <t xml:space="preserve">46070K </t>
  </si>
  <si>
    <t>WHC (1)</t>
  </si>
  <si>
    <t>LS135</t>
  </si>
  <si>
    <t>CHC (2)</t>
  </si>
  <si>
    <t>Dazor</t>
  </si>
  <si>
    <t>6004A/1050/BLACK</t>
  </si>
  <si>
    <t>RTHC(2)</t>
  </si>
  <si>
    <t>Exam Table</t>
  </si>
  <si>
    <t>Enochs</t>
  </si>
  <si>
    <t>Power 4000</t>
  </si>
  <si>
    <t>NHHC (1), Pomona (1)</t>
  </si>
  <si>
    <t>Midmark Corp</t>
  </si>
  <si>
    <t>604-001</t>
  </si>
  <si>
    <t>104 Ritter</t>
  </si>
  <si>
    <t>CHC (2) &amp; Pomona (1)</t>
  </si>
  <si>
    <t>305 Ritter</t>
  </si>
  <si>
    <t>Pacoima (1)</t>
  </si>
  <si>
    <t>223 Ritter</t>
  </si>
  <si>
    <t>GHC (1)</t>
  </si>
  <si>
    <t>Ritter</t>
  </si>
  <si>
    <t>100-005</t>
  </si>
  <si>
    <t>RTHC (1)</t>
  </si>
  <si>
    <t>Dre Medical</t>
  </si>
  <si>
    <t>Dentamed</t>
  </si>
  <si>
    <t>Midmark</t>
  </si>
  <si>
    <t>LINAK</t>
  </si>
  <si>
    <t>11324B</t>
  </si>
  <si>
    <t>HWHC (2)</t>
  </si>
  <si>
    <t>Clinton Industries</t>
  </si>
  <si>
    <t>No model listed</t>
  </si>
  <si>
    <t xml:space="preserve">Exam Table </t>
  </si>
  <si>
    <t xml:space="preserve">Midmark Corp </t>
  </si>
  <si>
    <t>THC (1) &amp; CHC (1)</t>
  </si>
  <si>
    <t>Intensa</t>
  </si>
  <si>
    <t>UM Medical Power Hi/Lo</t>
  </si>
  <si>
    <t>4040-650 100</t>
  </si>
  <si>
    <t>THC (3)</t>
  </si>
  <si>
    <t>DK6430</t>
  </si>
  <si>
    <t>None</t>
  </si>
  <si>
    <t>Pharmacy (1)</t>
  </si>
  <si>
    <t>Incubator</t>
  </si>
  <si>
    <t>Boekel</t>
  </si>
  <si>
    <t>THC (1)</t>
  </si>
  <si>
    <t>Curtin Mathenson Scientific, Inc.</t>
  </si>
  <si>
    <t>C1574</t>
  </si>
  <si>
    <t>MLK (1)</t>
  </si>
  <si>
    <t>RTHC (1) , Cen Sat (1)</t>
  </si>
  <si>
    <t>AVHC (1)</t>
  </si>
  <si>
    <t>Thermo fisher (model not provided)</t>
  </si>
  <si>
    <t>IMC40483279(serial)</t>
  </si>
  <si>
    <t>VWR</t>
  </si>
  <si>
    <t>INCU-LINE</t>
  </si>
  <si>
    <t>Thermo Scientific</t>
  </si>
  <si>
    <t>IMC-18</t>
  </si>
  <si>
    <r>
      <rPr>
        <sz val="11"/>
        <rFont val="Arial"/>
        <family val="2"/>
      </rPr>
      <t>NHHC (1), PAC (1), HWHC (1), WHC (1), MHC (1),</t>
    </r>
    <r>
      <rPr>
        <sz val="11"/>
        <color rgb="FFFF0000"/>
        <rFont val="Arial"/>
        <family val="2"/>
      </rPr>
      <t xml:space="preserve"> </t>
    </r>
    <r>
      <rPr>
        <sz val="11"/>
        <rFont val="Arial"/>
        <family val="2"/>
      </rPr>
      <t>Pomona (1), GHC (1), CHC (2), Pacoima (1)</t>
    </r>
  </si>
  <si>
    <t>ABCO</t>
  </si>
  <si>
    <t>Not Listed</t>
  </si>
  <si>
    <t>N/A</t>
  </si>
  <si>
    <t>Standard Balance Scale</t>
  </si>
  <si>
    <t>Health O Meter</t>
  </si>
  <si>
    <t>402KL</t>
  </si>
  <si>
    <t>Scale for Wheelchair</t>
  </si>
  <si>
    <t>No Model Listed</t>
  </si>
  <si>
    <t>Cardinal Detecto</t>
  </si>
  <si>
    <t>Seca</t>
  </si>
  <si>
    <t>Acculab</t>
  </si>
  <si>
    <t>VIC-3003</t>
  </si>
  <si>
    <t>Adult Stand On Scale</t>
  </si>
  <si>
    <t>Continental Scale</t>
  </si>
  <si>
    <t>400DRD</t>
  </si>
  <si>
    <t>Digital Scale</t>
  </si>
  <si>
    <r>
      <rPr>
        <sz val="11"/>
        <rFont val="Arial"/>
        <family val="2"/>
      </rPr>
      <t>AVHC (2), NHHC (1), PAC (2),</t>
    </r>
    <r>
      <rPr>
        <sz val="11"/>
        <color rgb="FFFF0000"/>
        <rFont val="Arial"/>
        <family val="2"/>
      </rPr>
      <t xml:space="preserve"> </t>
    </r>
    <r>
      <rPr>
        <sz val="11"/>
        <rFont val="Arial"/>
        <family val="2"/>
      </rPr>
      <t>WHC (1)</t>
    </r>
  </si>
  <si>
    <t>758C</t>
  </si>
  <si>
    <t>PAC (1), CTHC (2)</t>
  </si>
  <si>
    <t>CTHC (1), HWHC (1), Cen Sat (1), MHC (1), THC (1 - no dept sticker), Pomona (2), CHC (3)</t>
  </si>
  <si>
    <t>SOLO</t>
  </si>
  <si>
    <t>CTHC(2) &amp; THC(3)</t>
  </si>
  <si>
    <t>THC (1- no dept sticker)</t>
  </si>
  <si>
    <t>Befour</t>
  </si>
  <si>
    <t>2600T</t>
  </si>
  <si>
    <t>MX805</t>
  </si>
  <si>
    <t>500KL</t>
  </si>
  <si>
    <t>Thermometer (equipment)</t>
  </si>
  <si>
    <t>Fisher Scientific/Other</t>
  </si>
  <si>
    <t>Cardinal Health</t>
  </si>
  <si>
    <t>T2960-3</t>
  </si>
  <si>
    <t>BCR</t>
  </si>
  <si>
    <t>Red Fluid</t>
  </si>
  <si>
    <t>Cooper</t>
  </si>
  <si>
    <t>UEI</t>
  </si>
  <si>
    <t>RFT2A</t>
  </si>
  <si>
    <t>Taylor</t>
  </si>
  <si>
    <t>Market Lab</t>
  </si>
  <si>
    <t>ML 4011</t>
  </si>
  <si>
    <t>THC (2 - no dept sticker)</t>
  </si>
  <si>
    <t>UEU Test Instruments</t>
  </si>
  <si>
    <t>NSF</t>
  </si>
  <si>
    <t>Thermometer Aneroid</t>
  </si>
  <si>
    <t>Thermometer</t>
  </si>
  <si>
    <t>MHC (1), Pomona (1)</t>
  </si>
  <si>
    <t>25HP</t>
  </si>
  <si>
    <t>MHC (1), Pomona (1 in storage)</t>
  </si>
  <si>
    <t>Streck</t>
  </si>
  <si>
    <t>MLK (2)</t>
  </si>
  <si>
    <t>Datalogging Thermometer</t>
  </si>
  <si>
    <t>Thomas Scientific</t>
  </si>
  <si>
    <t>1198d76</t>
  </si>
  <si>
    <t>THC (5 total, 2 have no department sticker)</t>
  </si>
  <si>
    <t>Temp Logger</t>
  </si>
  <si>
    <t>Veriteq</t>
  </si>
  <si>
    <t>SP10022N;SP140044N</t>
  </si>
  <si>
    <t>RTHC (1) Commented item is  calibrated by Vaisala</t>
  </si>
  <si>
    <t>5923 (Aneroid)</t>
  </si>
  <si>
    <t>Chef's Review</t>
  </si>
  <si>
    <t>3507-55</t>
  </si>
  <si>
    <t>Thermometer electronic</t>
  </si>
  <si>
    <t>Fisher Scientific</t>
  </si>
  <si>
    <t>Thermometer (fridge/freezer)</t>
  </si>
  <si>
    <t>61161-364</t>
  </si>
  <si>
    <t xml:space="preserve">NHHC (1) </t>
  </si>
  <si>
    <t>Johnstone</t>
  </si>
  <si>
    <t>G21520</t>
  </si>
  <si>
    <t>MHC (1) &amp; Pomona (1)</t>
  </si>
  <si>
    <t>Thermo Fisher</t>
  </si>
  <si>
    <t>94460-72</t>
  </si>
  <si>
    <t>Vision Test Device</t>
  </si>
  <si>
    <t>Good Lite</t>
  </si>
  <si>
    <t>A+ 600600</t>
  </si>
  <si>
    <r>
      <rPr>
        <sz val="11"/>
        <rFont val="Arial"/>
        <family val="2"/>
      </rPr>
      <t>AVHC (1),</t>
    </r>
    <r>
      <rPr>
        <sz val="11"/>
        <color rgb="FFFF0000"/>
        <rFont val="Arial"/>
        <family val="2"/>
      </rPr>
      <t xml:space="preserve"> </t>
    </r>
    <r>
      <rPr>
        <sz val="11"/>
        <rFont val="Arial"/>
        <family val="2"/>
      </rPr>
      <t>PAC (1),</t>
    </r>
    <r>
      <rPr>
        <sz val="11"/>
        <color rgb="FFFF0000"/>
        <rFont val="Arial"/>
        <family val="2"/>
      </rPr>
      <t xml:space="preserve"> </t>
    </r>
    <r>
      <rPr>
        <sz val="11"/>
        <rFont val="Arial"/>
        <family val="2"/>
      </rPr>
      <t>HWHC (1),</t>
    </r>
    <r>
      <rPr>
        <sz val="11"/>
        <color rgb="FFFF0000"/>
        <rFont val="Arial"/>
        <family val="2"/>
      </rPr>
      <t xml:space="preserve"> </t>
    </r>
    <r>
      <rPr>
        <sz val="11"/>
        <rFont val="Arial"/>
        <family val="2"/>
      </rPr>
      <t>MHC (1)</t>
    </r>
  </si>
  <si>
    <t>Graham-Field</t>
  </si>
  <si>
    <t>2867-1261</t>
  </si>
  <si>
    <t>MODEL AT</t>
  </si>
  <si>
    <t>Snellen</t>
  </si>
  <si>
    <t>Opthalmoscope/Otoscope/Wall Transformer (Blood Pressure)</t>
  </si>
  <si>
    <t>767 Series</t>
  </si>
  <si>
    <t>PAC (1)</t>
  </si>
  <si>
    <t>GS 777</t>
  </si>
  <si>
    <t>PAC (1) &amp; MHC (1)</t>
  </si>
  <si>
    <t>GS 777 (77710)</t>
  </si>
  <si>
    <t>Blood Pressure/Sphygmomanometer</t>
  </si>
  <si>
    <t>American Diagnostic Corp.</t>
  </si>
  <si>
    <t>CE 0197</t>
  </si>
  <si>
    <t>NHHC (4)</t>
  </si>
  <si>
    <t>Omron Digital B/P</t>
  </si>
  <si>
    <t>HEM 907</t>
  </si>
  <si>
    <t>GE Dinamap</t>
  </si>
  <si>
    <t>Pro 200V2</t>
  </si>
  <si>
    <t>Pro 400V2</t>
  </si>
  <si>
    <t>HEM-712C</t>
  </si>
  <si>
    <t>HEM-780N3</t>
  </si>
  <si>
    <r>
      <rPr>
        <sz val="11"/>
        <rFont val="Arial"/>
        <family val="2"/>
      </rPr>
      <t>THC (4) ,</t>
    </r>
    <r>
      <rPr>
        <sz val="11"/>
        <color rgb="FFFF0000"/>
        <rFont val="Arial"/>
        <family val="2"/>
      </rPr>
      <t xml:space="preserve"> </t>
    </r>
    <r>
      <rPr>
        <sz val="11"/>
        <rFont val="Arial"/>
        <family val="2"/>
      </rPr>
      <t>HWHC (1), CHC (2)</t>
    </r>
  </si>
  <si>
    <t>CE0050</t>
  </si>
  <si>
    <t xml:space="preserve">CTHC (1) &amp; RTHC (2) </t>
  </si>
  <si>
    <t>Tyco</t>
  </si>
  <si>
    <t>NHHC (1), WHC (1)</t>
  </si>
  <si>
    <t>OMRON</t>
  </si>
  <si>
    <t>NHHC (2)</t>
  </si>
  <si>
    <t>CEO297</t>
  </si>
  <si>
    <t>NHHC (3)</t>
  </si>
  <si>
    <t>Pulse Oximeter</t>
  </si>
  <si>
    <t>BCI</t>
  </si>
  <si>
    <t>Powered Air Respirator</t>
  </si>
  <si>
    <t>3M</t>
  </si>
  <si>
    <t>TR-300</t>
  </si>
  <si>
    <t>Thermometer (patient)</t>
  </si>
  <si>
    <t>Braun Thermoscan Pro4000</t>
  </si>
  <si>
    <r>
      <rPr>
        <sz val="11"/>
        <rFont val="Arial"/>
        <family val="2"/>
      </rPr>
      <t>AVHC (2), NHHC (1),</t>
    </r>
    <r>
      <rPr>
        <sz val="11"/>
        <color rgb="FFFF0000"/>
        <rFont val="Arial"/>
        <family val="2"/>
      </rPr>
      <t xml:space="preserve"> </t>
    </r>
    <r>
      <rPr>
        <sz val="11"/>
        <rFont val="Arial"/>
        <family val="2"/>
      </rPr>
      <t>PAC (1), WHC (1), MHC (1)</t>
    </r>
  </si>
  <si>
    <t xml:space="preserve">SURETEMP </t>
  </si>
  <si>
    <t xml:space="preserve">RTHC (2) </t>
  </si>
  <si>
    <t>SURETEMP Plus 692</t>
  </si>
  <si>
    <r>
      <rPr>
        <sz val="11"/>
        <rFont val="Arial"/>
        <family val="2"/>
      </rPr>
      <t>HWHC (4)</t>
    </r>
    <r>
      <rPr>
        <sz val="11"/>
        <color rgb="FFFF0000"/>
        <rFont val="Arial"/>
        <family val="2"/>
      </rPr>
      <t xml:space="preserve"> </t>
    </r>
    <r>
      <rPr>
        <sz val="11"/>
        <rFont val="Arial"/>
        <family val="2"/>
      </rPr>
      <t>&amp; CHC (3)</t>
    </r>
  </si>
  <si>
    <t>Infrared Thermometer</t>
  </si>
  <si>
    <t>ONSET</t>
  </si>
  <si>
    <t>CX402-VFC215</t>
  </si>
  <si>
    <t>WHC (6) &amp; Pomona(5)</t>
  </si>
  <si>
    <t>CX402-VFC115</t>
  </si>
  <si>
    <t>WHC (6)</t>
  </si>
  <si>
    <t>Thermometer (ear)</t>
  </si>
  <si>
    <t>Welch Allyn/ Braun</t>
  </si>
  <si>
    <t>PRO 6000</t>
  </si>
  <si>
    <t>MHC (1), Pomona (3)</t>
  </si>
  <si>
    <t>THC (4)</t>
  </si>
  <si>
    <t>690SURETEMP+</t>
  </si>
  <si>
    <t>X-ray View Box</t>
  </si>
  <si>
    <t>Wolf X-Ray</t>
  </si>
  <si>
    <t>MG7</t>
  </si>
  <si>
    <t>AVHC (3)</t>
  </si>
  <si>
    <t>Exam Chair</t>
  </si>
  <si>
    <t>411-016</t>
  </si>
  <si>
    <t>THC (1 - listed on sheet as table)</t>
  </si>
  <si>
    <t>Pomona (1 - storage)</t>
  </si>
  <si>
    <t>Dentamedmove/Lemi</t>
  </si>
  <si>
    <t>no model provided</t>
  </si>
  <si>
    <t>MHC (1), Pomona (1), CHC (2)</t>
  </si>
  <si>
    <t>641-004</t>
  </si>
  <si>
    <t>625*401702</t>
  </si>
  <si>
    <t>Vital Signs</t>
  </si>
  <si>
    <t>Alaris</t>
  </si>
  <si>
    <t>53NTP</t>
  </si>
  <si>
    <t>GHC (1) , CHC (2)</t>
  </si>
  <si>
    <t>53OTP</t>
  </si>
  <si>
    <t>4200B-E1</t>
  </si>
  <si>
    <r>
      <rPr>
        <sz val="11"/>
        <rFont val="Arial"/>
        <family val="2"/>
      </rPr>
      <t>AVHC (2),</t>
    </r>
    <r>
      <rPr>
        <sz val="11"/>
        <color rgb="FFFF0000"/>
        <rFont val="Arial"/>
        <family val="2"/>
      </rPr>
      <t xml:space="preserve"> </t>
    </r>
    <r>
      <rPr>
        <sz val="11"/>
        <rFont val="Arial"/>
        <family val="2"/>
      </rPr>
      <t xml:space="preserve">PAC (2) </t>
    </r>
  </si>
  <si>
    <t>Mindray</t>
  </si>
  <si>
    <t>Accutorr VS8</t>
  </si>
  <si>
    <t>HWHC (2) &amp; CHC (1)</t>
  </si>
  <si>
    <t>Accutorr 7</t>
  </si>
  <si>
    <t>GE</t>
  </si>
  <si>
    <t>DINAMAP PRO 200V2</t>
  </si>
  <si>
    <t>Phlebotomy Chair</t>
  </si>
  <si>
    <t>No Brand Given</t>
  </si>
  <si>
    <t>not listed</t>
  </si>
  <si>
    <t>Urinalysis</t>
  </si>
  <si>
    <t>Siemens</t>
  </si>
  <si>
    <t>Clinitek Status+Connect</t>
  </si>
  <si>
    <t>Clinitek Status+Analyzer</t>
  </si>
  <si>
    <t>CHC(1)</t>
  </si>
  <si>
    <t>FLAT RATE SECTION - TOTAL</t>
  </si>
  <si>
    <r>
      <t>2. HOURLY RATE SECTION</t>
    </r>
    <r>
      <rPr>
        <b/>
        <sz val="11"/>
        <color rgb="FFFF0000"/>
        <rFont val="Arial"/>
        <family val="2"/>
      </rPr>
      <t>*</t>
    </r>
  </si>
  <si>
    <t>Type of Hourly Rate</t>
  </si>
  <si>
    <t>Hourly Rate
(A)</t>
  </si>
  <si>
    <t>Estimated Hours
(B)</t>
  </si>
  <si>
    <t>Estimated Total Annual Cost 
(12 Months) 
(AxB)</t>
  </si>
  <si>
    <t>*Proposer shall be reimbursed for the procurement of any and all require parts for service(s) in the Hourly Rate Section in accordance to Paragraph 6, Invoices and Payment, of the Contract.</t>
  </si>
  <si>
    <t>RTHC (1), MLK (1) , CHC (2)</t>
  </si>
  <si>
    <r>
      <rPr>
        <sz val="11"/>
        <rFont val="Arial"/>
        <family val="2"/>
      </rPr>
      <t>NHHC (2), MLK (3), CTHC (6), THC (5), HWHC (2),</t>
    </r>
    <r>
      <rPr>
        <sz val="11"/>
        <color rgb="FFFF0000"/>
        <rFont val="Arial"/>
        <family val="2"/>
      </rPr>
      <t xml:space="preserve"> </t>
    </r>
    <r>
      <rPr>
        <sz val="11"/>
        <rFont val="Arial"/>
        <family val="2"/>
      </rPr>
      <t>WHC (2 total- 1 of them in trailer), Pomona (2),</t>
    </r>
    <r>
      <rPr>
        <sz val="11"/>
        <color rgb="FFFF0000"/>
        <rFont val="Arial"/>
        <family val="2"/>
      </rPr>
      <t xml:space="preserve"> </t>
    </r>
    <r>
      <rPr>
        <sz val="11"/>
        <rFont val="Arial"/>
        <family val="2"/>
      </rPr>
      <t>CHC (2)</t>
    </r>
  </si>
  <si>
    <t>AVHC (3), CTHC (1), MLK (7)</t>
  </si>
  <si>
    <t>NHHC (1), RTHC (1)</t>
  </si>
  <si>
    <t>MLK (1), WHC (1), MHC(1)</t>
  </si>
  <si>
    <t>CTHC (2), THC (4), MLK (9)</t>
  </si>
  <si>
    <r>
      <rPr>
        <sz val="11"/>
        <rFont val="Arial"/>
        <family val="2"/>
      </rPr>
      <t>AVHC (2), NHHC (2), PAC (2),</t>
    </r>
    <r>
      <rPr>
        <sz val="11"/>
        <color rgb="FFFF0000"/>
        <rFont val="Arial"/>
        <family val="2"/>
      </rPr>
      <t xml:space="preserve"> </t>
    </r>
    <r>
      <rPr>
        <sz val="11"/>
        <rFont val="Arial"/>
        <family val="2"/>
      </rPr>
      <t>CTHC (2), RTHC (2),</t>
    </r>
    <r>
      <rPr>
        <sz val="11"/>
        <color rgb="FFFF0000"/>
        <rFont val="Arial"/>
        <family val="2"/>
      </rPr>
      <t xml:space="preserve"> </t>
    </r>
    <r>
      <rPr>
        <sz val="11"/>
        <rFont val="Arial"/>
        <family val="2"/>
      </rPr>
      <t>THC (2),</t>
    </r>
    <r>
      <rPr>
        <sz val="11"/>
        <color rgb="FFFF0000"/>
        <rFont val="Arial"/>
        <family val="2"/>
      </rPr>
      <t xml:space="preserve"> </t>
    </r>
    <r>
      <rPr>
        <sz val="11"/>
        <rFont val="Arial"/>
        <family val="2"/>
      </rPr>
      <t>HWHC (2), MLK (1), WHC (3), CenSat (1),</t>
    </r>
    <r>
      <rPr>
        <sz val="11"/>
        <color rgb="FFFF0000"/>
        <rFont val="Arial"/>
        <family val="2"/>
      </rPr>
      <t xml:space="preserve"> </t>
    </r>
    <r>
      <rPr>
        <sz val="11"/>
        <rFont val="Arial"/>
        <family val="2"/>
      </rPr>
      <t>MHC (1), Pomona (2. 1 is in storage), CHC (3)</t>
    </r>
  </si>
  <si>
    <t>CTHC (2), THC (1), MLK (1), WHC (2)</t>
  </si>
  <si>
    <t>AVHC (1), NHHC (1), MLK (1), CHC (1-manufacturer, model, serial unknown)</t>
  </si>
  <si>
    <t>MLK (1), WHC (1), CHC (1)</t>
  </si>
  <si>
    <t>MLK (1), Pomona (2 total, 1 is in storage), CHC (1)</t>
  </si>
  <si>
    <r>
      <rPr>
        <b/>
        <sz val="11"/>
        <rFont val="Arial"/>
        <family val="2"/>
      </rPr>
      <t xml:space="preserve">Locations &amp; Quantity for Items       </t>
    </r>
    <r>
      <rPr>
        <b/>
        <sz val="11"/>
        <color rgb="FFFF0000"/>
        <rFont val="Arial"/>
        <family val="2"/>
      </rPr>
      <t xml:space="preserve">                                             </t>
    </r>
  </si>
  <si>
    <r>
      <rPr>
        <sz val="11"/>
        <rFont val="Arial"/>
        <family val="2"/>
      </rPr>
      <t>AVHC (1), NHHC (1),</t>
    </r>
    <r>
      <rPr>
        <sz val="11"/>
        <color rgb="FFFF0000"/>
        <rFont val="Arial"/>
        <family val="2"/>
      </rPr>
      <t xml:space="preserve"> </t>
    </r>
    <r>
      <rPr>
        <sz val="11"/>
        <rFont val="Arial"/>
        <family val="2"/>
      </rPr>
      <t>CTHC (2), RTHC (1),</t>
    </r>
    <r>
      <rPr>
        <sz val="11"/>
        <color rgb="FFFF0000"/>
        <rFont val="Arial"/>
        <family val="2"/>
      </rPr>
      <t xml:space="preserve"> </t>
    </r>
    <r>
      <rPr>
        <sz val="11"/>
        <rFont val="Arial"/>
        <family val="2"/>
      </rPr>
      <t>THC (1),</t>
    </r>
    <r>
      <rPr>
        <sz val="11"/>
        <color rgb="FFFF0000"/>
        <rFont val="Arial"/>
        <family val="2"/>
      </rPr>
      <t xml:space="preserve"> </t>
    </r>
    <r>
      <rPr>
        <sz val="11"/>
        <rFont val="Arial"/>
        <family val="2"/>
      </rPr>
      <t>WHC (2), CHC (2), Pacoima (1)</t>
    </r>
  </si>
  <si>
    <t>CHC (1) &amp; MHC (1)</t>
  </si>
  <si>
    <r>
      <rPr>
        <sz val="10"/>
        <rFont val="Arial"/>
        <family val="2"/>
      </rPr>
      <t>AVHC (1), NHHC (1), Pacoima (1),</t>
    </r>
    <r>
      <rPr>
        <sz val="10"/>
        <color rgb="FFFF0000"/>
        <rFont val="Arial"/>
        <family val="2"/>
      </rPr>
      <t xml:space="preserve"> </t>
    </r>
    <r>
      <rPr>
        <sz val="10"/>
        <rFont val="Arial"/>
        <family val="2"/>
      </rPr>
      <t>CTHC (1), RTHC (1),</t>
    </r>
    <r>
      <rPr>
        <sz val="10"/>
        <color rgb="FFFF0000"/>
        <rFont val="Arial"/>
        <family val="2"/>
      </rPr>
      <t xml:space="preserve"> </t>
    </r>
    <r>
      <rPr>
        <sz val="10"/>
        <rFont val="Arial"/>
        <family val="2"/>
      </rPr>
      <t>THC(1),</t>
    </r>
    <r>
      <rPr>
        <sz val="10"/>
        <color rgb="FFFF0000"/>
        <rFont val="Arial"/>
        <family val="2"/>
      </rPr>
      <t xml:space="preserve"> </t>
    </r>
    <r>
      <rPr>
        <sz val="10"/>
        <rFont val="Arial"/>
        <family val="2"/>
      </rPr>
      <t>HWHC (1), MLK (1),</t>
    </r>
    <r>
      <rPr>
        <sz val="10"/>
        <color rgb="FFFF0000"/>
        <rFont val="Arial"/>
        <family val="2"/>
      </rPr>
      <t xml:space="preserve"> </t>
    </r>
    <r>
      <rPr>
        <sz val="10"/>
        <rFont val="Arial"/>
        <family val="2"/>
      </rPr>
      <t>WHC (1),</t>
    </r>
    <r>
      <rPr>
        <sz val="10"/>
        <color rgb="FFFF0000"/>
        <rFont val="Arial"/>
        <family val="2"/>
      </rPr>
      <t xml:space="preserve"> </t>
    </r>
    <r>
      <rPr>
        <sz val="10"/>
        <rFont val="Arial"/>
        <family val="2"/>
      </rPr>
      <t>MHC (1),</t>
    </r>
    <r>
      <rPr>
        <sz val="10"/>
        <color rgb="FFFF0000"/>
        <rFont val="Arial"/>
        <family val="2"/>
      </rPr>
      <t xml:space="preserve"> </t>
    </r>
    <r>
      <rPr>
        <sz val="10"/>
        <rFont val="Arial"/>
        <family val="2"/>
      </rPr>
      <t>Pomona (1),</t>
    </r>
    <r>
      <rPr>
        <sz val="10"/>
        <color rgb="FFFF0000"/>
        <rFont val="Arial"/>
        <family val="2"/>
      </rPr>
      <t xml:space="preserve"> </t>
    </r>
    <r>
      <rPr>
        <sz val="10"/>
        <rFont val="Arial"/>
        <family val="2"/>
      </rPr>
      <t>GHC (1), CHC (1)</t>
    </r>
  </si>
  <si>
    <r>
      <rPr>
        <sz val="11"/>
        <rFont val="Arial"/>
        <family val="2"/>
      </rPr>
      <t>NHHC (1) , CTHC (1), HWHC (1), WHC(2),</t>
    </r>
    <r>
      <rPr>
        <sz val="11"/>
        <color rgb="FFFF0000"/>
        <rFont val="Arial"/>
        <family val="2"/>
      </rPr>
      <t xml:space="preserve"> </t>
    </r>
    <r>
      <rPr>
        <sz val="11"/>
        <rFont val="Arial"/>
        <family val="2"/>
      </rPr>
      <t>GHC (1) CHC (2), Pacoima (1)</t>
    </r>
  </si>
  <si>
    <t>Total # of Items 
(A)</t>
  </si>
  <si>
    <t>Bidder's Service Cost Per item
(B)</t>
  </si>
  <si>
    <t>Bidder's Total Annual 
(12 Months) Cost
(AxBxC)</t>
  </si>
  <si>
    <t>PHL EQUIPMENT ITEMS</t>
  </si>
  <si>
    <t>BACTINERATOR</t>
  </si>
  <si>
    <t>Bacti-Cinerator</t>
  </si>
  <si>
    <t>McCormick Sci.</t>
  </si>
  <si>
    <t>IV</t>
  </si>
  <si>
    <t>Oxford</t>
  </si>
  <si>
    <t>III</t>
  </si>
  <si>
    <t>BALANCE</t>
  </si>
  <si>
    <t>Balance, Analytical</t>
  </si>
  <si>
    <t>Mettler Toledo</t>
  </si>
  <si>
    <t>AG204</t>
  </si>
  <si>
    <t>Balance, Electronic</t>
  </si>
  <si>
    <t>Denver Instrument</t>
  </si>
  <si>
    <t>XP-300</t>
  </si>
  <si>
    <t>Balance, Top-Loading</t>
  </si>
  <si>
    <t>Ohaus</t>
  </si>
  <si>
    <t>PA1502</t>
  </si>
  <si>
    <t>Scale, Electronic</t>
  </si>
  <si>
    <t>Mettler Instrument</t>
  </si>
  <si>
    <t>MS304S</t>
  </si>
  <si>
    <t>CENTRIFUGE</t>
  </si>
  <si>
    <t>Argos</t>
  </si>
  <si>
    <t>VS-100BN</t>
  </si>
  <si>
    <t>Beckman Coulter</t>
  </si>
  <si>
    <t>Allegra 6</t>
  </si>
  <si>
    <t>Centrifuge, Refrigerated</t>
  </si>
  <si>
    <t>GS-6KR</t>
  </si>
  <si>
    <t>Allegra 64R</t>
  </si>
  <si>
    <t>Benchmark</t>
  </si>
  <si>
    <t>C1008</t>
  </si>
  <si>
    <t>Cole Palmer</t>
  </si>
  <si>
    <t>C1201/DW41</t>
  </si>
  <si>
    <t>Eppendorf</t>
  </si>
  <si>
    <t>5804R</t>
  </si>
  <si>
    <t>5425</t>
  </si>
  <si>
    <t>05-090-100</t>
  </si>
  <si>
    <t>Mini Plate Spinner Centrifuge</t>
  </si>
  <si>
    <t>14100143</t>
  </si>
  <si>
    <t>Centrifuge, Horizontal</t>
  </si>
  <si>
    <t>Griffin Group</t>
  </si>
  <si>
    <t>RMC-120</t>
  </si>
  <si>
    <t>Sorval Legend Micro 21</t>
  </si>
  <si>
    <t>Sorval Legend XFR</t>
  </si>
  <si>
    <t>Microcentrifuge</t>
  </si>
  <si>
    <t>USA Scientific</t>
  </si>
  <si>
    <t>SD</t>
  </si>
  <si>
    <t>IR</t>
  </si>
  <si>
    <t>Centrifuge, Microplate</t>
  </si>
  <si>
    <t>C-2000</t>
  </si>
  <si>
    <t>Galaxy Mini</t>
  </si>
  <si>
    <t>DECAPPER</t>
  </si>
  <si>
    <t>Belt Decapper, Unicap</t>
  </si>
  <si>
    <t>Greiner Bio-One</t>
  </si>
  <si>
    <t>Vacuette</t>
  </si>
  <si>
    <t>HEAT BLOCK</t>
  </si>
  <si>
    <t>Dri-Bath</t>
  </si>
  <si>
    <t>Labnet</t>
  </si>
  <si>
    <t>D1200</t>
  </si>
  <si>
    <t>Heat Block</t>
  </si>
  <si>
    <t>Diagnostic Hybrids</t>
  </si>
  <si>
    <t>BSH-200</t>
  </si>
  <si>
    <t>Crystal</t>
  </si>
  <si>
    <t>GY-2101A</t>
  </si>
  <si>
    <t>Gen-Probe</t>
  </si>
  <si>
    <t>11-718-6</t>
  </si>
  <si>
    <t>Heat Block, Digital</t>
  </si>
  <si>
    <t>13259-052</t>
  </si>
  <si>
    <t>Thermomixer</t>
  </si>
  <si>
    <t>FUME HOOD</t>
  </si>
  <si>
    <t>Chemical Fume Hood</t>
  </si>
  <si>
    <t>Airclean Systems</t>
  </si>
  <si>
    <t>AC632LFUVC</t>
  </si>
  <si>
    <t>AC632DB</t>
  </si>
  <si>
    <t>HOT PLATE</t>
  </si>
  <si>
    <t>Stirrer/Hot Plate</t>
  </si>
  <si>
    <t>11-500-49SH</t>
  </si>
  <si>
    <t>97042-634</t>
  </si>
  <si>
    <t>Hot Plate</t>
  </si>
  <si>
    <t>Corning</t>
  </si>
  <si>
    <t>PC-300</t>
  </si>
  <si>
    <t>ILLUMINATOR</t>
  </si>
  <si>
    <t>Transilluminator</t>
  </si>
  <si>
    <t xml:space="preserve">Bio-Rad  </t>
  </si>
  <si>
    <t xml:space="preserve">Mini  </t>
  </si>
  <si>
    <t>Imaging System</t>
  </si>
  <si>
    <t>Acuris Instruments</t>
  </si>
  <si>
    <t>SmartDoc</t>
  </si>
  <si>
    <t>Illuminator, UV</t>
  </si>
  <si>
    <t>UVP</t>
  </si>
  <si>
    <t>TL-33E</t>
  </si>
  <si>
    <t>INCUBATORS</t>
  </si>
  <si>
    <t>3M (Attest)</t>
  </si>
  <si>
    <t>390</t>
  </si>
  <si>
    <t>116</t>
  </si>
  <si>
    <t>H2200-HC</t>
  </si>
  <si>
    <t>13500</t>
  </si>
  <si>
    <t>Incubator, CO2</t>
  </si>
  <si>
    <t>Fisherbrand</t>
  </si>
  <si>
    <t>11676602</t>
  </si>
  <si>
    <t>Lab-Line</t>
  </si>
  <si>
    <t>120</t>
  </si>
  <si>
    <t>Incubator, Low-Temp</t>
  </si>
  <si>
    <t>818</t>
  </si>
  <si>
    <t>Heratherm IMC 18</t>
  </si>
  <si>
    <t>2350T</t>
  </si>
  <si>
    <t>1927</t>
  </si>
  <si>
    <t>Incubator, CO2 #2</t>
  </si>
  <si>
    <t>2475T</t>
  </si>
  <si>
    <t>Incubator, CO2 #5</t>
  </si>
  <si>
    <t>2450T</t>
  </si>
  <si>
    <t>Yamato Scientific</t>
  </si>
  <si>
    <t>IC400</t>
  </si>
  <si>
    <t>METER, pH</t>
  </si>
  <si>
    <t>pH Meter</t>
  </si>
  <si>
    <t>Oakton Instruments</t>
  </si>
  <si>
    <t>1100</t>
  </si>
  <si>
    <t>Fisher Brand</t>
  </si>
  <si>
    <t>FE-150</t>
  </si>
  <si>
    <t>MICROFUGE</t>
  </si>
  <si>
    <t>Microfuge 16</t>
  </si>
  <si>
    <t>Centrifuge-Microfuge</t>
  </si>
  <si>
    <t>S.D.</t>
  </si>
  <si>
    <t>MINI SUB-CELL GT SYSTEM</t>
  </si>
  <si>
    <t>Mini Sub-cell GT System</t>
  </si>
  <si>
    <t>Bio-Rad Laboratories</t>
  </si>
  <si>
    <t>170-4487</t>
  </si>
  <si>
    <t>Mini C</t>
  </si>
  <si>
    <t>MIXER</t>
  </si>
  <si>
    <t>Mixer (Maxi-Mix Plus)</t>
  </si>
  <si>
    <t>Barnstead/Thermolyne</t>
  </si>
  <si>
    <t>M63215</t>
  </si>
  <si>
    <t>Mixer, Vortex</t>
  </si>
  <si>
    <t>M16715</t>
  </si>
  <si>
    <t>M37615</t>
  </si>
  <si>
    <t>Vortex, Mixer</t>
  </si>
  <si>
    <t>BV1000</t>
  </si>
  <si>
    <t>Mixer, Vortex (Genie 2)</t>
  </si>
  <si>
    <t>G-560</t>
  </si>
  <si>
    <t>Heating/Cooling Block Vortexer</t>
  </si>
  <si>
    <t>Gen Probe</t>
  </si>
  <si>
    <t>SB-100</t>
  </si>
  <si>
    <t>Vortexer</t>
  </si>
  <si>
    <t>IKA Works</t>
  </si>
  <si>
    <t>IS000</t>
  </si>
  <si>
    <t>MS3B</t>
  </si>
  <si>
    <t>LabForce</t>
  </si>
  <si>
    <t>Scientific Industries</t>
  </si>
  <si>
    <t>9560/SI-0236</t>
  </si>
  <si>
    <t>Talboys</t>
  </si>
  <si>
    <t>94567</t>
  </si>
  <si>
    <t>Mixer</t>
  </si>
  <si>
    <t>88882007</t>
  </si>
  <si>
    <t>Vortexer, Multi-tube</t>
  </si>
  <si>
    <t>Troemner</t>
  </si>
  <si>
    <t>VX01</t>
  </si>
  <si>
    <t xml:space="preserve">Velp Scientifica </t>
  </si>
  <si>
    <t>Wizard</t>
  </si>
  <si>
    <t>Vortex</t>
  </si>
  <si>
    <t xml:space="preserve">VM-3000 Mini </t>
  </si>
  <si>
    <t>MV1</t>
  </si>
  <si>
    <t>Vortexer, Multi-Tube</t>
  </si>
  <si>
    <t>VX-2500</t>
  </si>
  <si>
    <t>PLATE SPINNER</t>
  </si>
  <si>
    <t>Centrifuge, Plate Spinner</t>
  </si>
  <si>
    <t>POWER SUPPLY</t>
  </si>
  <si>
    <t>Power Supply</t>
  </si>
  <si>
    <t>PAC 300</t>
  </si>
  <si>
    <t>PAC1000</t>
  </si>
  <si>
    <t>MICROPLATE READER</t>
  </si>
  <si>
    <t>Reader, Microplate</t>
  </si>
  <si>
    <t>Biotek Instruments</t>
  </si>
  <si>
    <t>ELx800</t>
  </si>
  <si>
    <t>Epoch</t>
  </si>
  <si>
    <t>MICROWAVE OVEN</t>
  </si>
  <si>
    <t>Microwave Oven</t>
  </si>
  <si>
    <t>Auavtic</t>
  </si>
  <si>
    <t>M01108SST</t>
  </si>
  <si>
    <t>ROCKER TUBE</t>
  </si>
  <si>
    <t>Rotator/Mixer/Rocker</t>
  </si>
  <si>
    <t>K-500-4</t>
  </si>
  <si>
    <t>Rocker</t>
  </si>
  <si>
    <t>M48725</t>
  </si>
  <si>
    <t>Mini Tube Rotator</t>
  </si>
  <si>
    <t xml:space="preserve">Benchmark </t>
  </si>
  <si>
    <t>B3D2300</t>
  </si>
  <si>
    <t>ROTATOR</t>
  </si>
  <si>
    <t>Tissue Culture Rotator</t>
  </si>
  <si>
    <t>Lab-Line Instruments</t>
  </si>
  <si>
    <t>1645 (Cel-Grow)</t>
  </si>
  <si>
    <t>Rotator</t>
  </si>
  <si>
    <t>SLT</t>
  </si>
  <si>
    <t>MPS-4</t>
  </si>
  <si>
    <t>SHAKER</t>
  </si>
  <si>
    <t>Shaker, Rotisserie</t>
  </si>
  <si>
    <t>Perkin Elmer</t>
  </si>
  <si>
    <t>1296-004</t>
  </si>
  <si>
    <t>Bath, Reciprocal Shaking</t>
  </si>
  <si>
    <t>Precision Scientific</t>
  </si>
  <si>
    <t>25 #51221080</t>
  </si>
  <si>
    <t>Shaker, Tube</t>
  </si>
  <si>
    <t>Therm Scientific</t>
  </si>
  <si>
    <t>C400110</t>
  </si>
  <si>
    <t>Shaker (Disruptor)</t>
  </si>
  <si>
    <t>SI-DD38</t>
  </si>
  <si>
    <t>Incubation Shaker</t>
  </si>
  <si>
    <t>New Brunswick</t>
  </si>
  <si>
    <t>Excella E24</t>
  </si>
  <si>
    <t>STIRRER</t>
  </si>
  <si>
    <t>Magnetic Stirrer</t>
  </si>
  <si>
    <t>11-600-495</t>
  </si>
  <si>
    <t>Benchmark/VWR</t>
  </si>
  <si>
    <t>HCS-50</t>
  </si>
  <si>
    <t>HCH-50</t>
  </si>
  <si>
    <t>Stirrer</t>
  </si>
  <si>
    <t>PC410</t>
  </si>
  <si>
    <t>STOMACHER</t>
  </si>
  <si>
    <t>Blender, Circulator/Paddle</t>
  </si>
  <si>
    <t>Seward</t>
  </si>
  <si>
    <t>Stomacher400</t>
  </si>
  <si>
    <t>SUB-CELL GT DNA SYSTEM</t>
  </si>
  <si>
    <t>Sub-Cell GT DNA System</t>
  </si>
  <si>
    <t>THERMOMETER</t>
  </si>
  <si>
    <t>Thermometer (Blue Fluid)</t>
  </si>
  <si>
    <t>STB</t>
  </si>
  <si>
    <t>Barometer, Digital</t>
  </si>
  <si>
    <t>02-400</t>
  </si>
  <si>
    <t>Thermometer, Electronic</t>
  </si>
  <si>
    <t>06-664-11</t>
  </si>
  <si>
    <t>Thermometer (Red Fluid)</t>
  </si>
  <si>
    <t>15-041-4D</t>
  </si>
  <si>
    <t>35mm IMM</t>
  </si>
  <si>
    <t>ERTCO</t>
  </si>
  <si>
    <t>44572QC</t>
  </si>
  <si>
    <t>647-1S</t>
  </si>
  <si>
    <t>76mm IMM</t>
  </si>
  <si>
    <t>Thermco Products</t>
  </si>
  <si>
    <t>ACC6471S</t>
  </si>
  <si>
    <t>F-010-1SR</t>
  </si>
  <si>
    <t>I-030-1A</t>
  </si>
  <si>
    <t>I-030-1SR</t>
  </si>
  <si>
    <t>Column Thermometer</t>
  </si>
  <si>
    <t>Digital Thermometer</t>
  </si>
  <si>
    <t>Fisher Sci./Ever-Safe</t>
  </si>
  <si>
    <t>N16B</t>
  </si>
  <si>
    <t>OV-070S</t>
  </si>
  <si>
    <t>R-020-1SR</t>
  </si>
  <si>
    <t>Electronic Thermometer</t>
  </si>
  <si>
    <t>S66277</t>
  </si>
  <si>
    <t>Baxter</t>
  </si>
  <si>
    <t>T2030-1</t>
  </si>
  <si>
    <t>ULF-010SR</t>
  </si>
  <si>
    <t>ULTRASONIC CLEANER</t>
  </si>
  <si>
    <t>Cleaner, Ultrasonic</t>
  </si>
  <si>
    <t>75D</t>
  </si>
  <si>
    <t>Lab-Line/Gen-Probe</t>
  </si>
  <si>
    <t>9303GEN</t>
  </si>
  <si>
    <t>Elma</t>
  </si>
  <si>
    <t>Elma Sonic E30H</t>
  </si>
  <si>
    <t>Ultrasonic Cleaner</t>
  </si>
  <si>
    <t>Branson</t>
  </si>
  <si>
    <t>CPX3800H</t>
  </si>
  <si>
    <t>Ulrasonic Bath</t>
  </si>
  <si>
    <t>NA</t>
  </si>
  <si>
    <t>B200</t>
  </si>
  <si>
    <t>WARMER, SLIDE</t>
  </si>
  <si>
    <t>Warmer, Slide</t>
  </si>
  <si>
    <t>Premiere</t>
  </si>
  <si>
    <t>XH-2002</t>
  </si>
  <si>
    <t>WASHER</t>
  </si>
  <si>
    <t>Washer, Microplate Strip</t>
  </si>
  <si>
    <t>Elx50</t>
  </si>
  <si>
    <t>Elx508V</t>
  </si>
  <si>
    <t>WATER BATH</t>
  </si>
  <si>
    <t>Water Bath (Aqua Bath)</t>
  </si>
  <si>
    <t>Water Bath</t>
  </si>
  <si>
    <t>180</t>
  </si>
  <si>
    <t>Water Bath (Isotemp)</t>
  </si>
  <si>
    <t>202S</t>
  </si>
  <si>
    <t>220</t>
  </si>
  <si>
    <t>Water Bath (Circulating)</t>
  </si>
  <si>
    <t>260</t>
  </si>
  <si>
    <t>2864</t>
  </si>
  <si>
    <t>Water Bath (GP 20)</t>
  </si>
  <si>
    <t>TSGP20</t>
  </si>
  <si>
    <t>myBath</t>
  </si>
  <si>
    <t xml:space="preserve">PCR WORKSTATION </t>
  </si>
  <si>
    <t>Ductless Chem. Workstation</t>
  </si>
  <si>
    <t>AC600</t>
  </si>
  <si>
    <t>PCR Workstation</t>
  </si>
  <si>
    <t>C.B.S. Scientific</t>
  </si>
  <si>
    <t>P-030-02</t>
  </si>
  <si>
    <t>PCR Workstation Hood 6</t>
  </si>
  <si>
    <t>P-030-202</t>
  </si>
  <si>
    <t>MISCELLANEOUS</t>
  </si>
  <si>
    <t>Turbidity Meter</t>
  </si>
  <si>
    <t>Microscan</t>
  </si>
  <si>
    <t>Dade Behring</t>
  </si>
  <si>
    <t>MicroScan</t>
  </si>
  <si>
    <t>Tape Station</t>
  </si>
  <si>
    <t>Agilent Technologies</t>
  </si>
  <si>
    <t>Fluorometer</t>
  </si>
  <si>
    <t>Thermo Fisher Sci.</t>
  </si>
  <si>
    <t>Fluorometer Qubit Flex</t>
  </si>
  <si>
    <t>Invitrogen/Thermo Sci.</t>
  </si>
  <si>
    <t>Qubit Flex</t>
  </si>
  <si>
    <t>Spectrophotometer</t>
  </si>
  <si>
    <t>NanoDrop</t>
  </si>
  <si>
    <t>ND-1000</t>
  </si>
  <si>
    <t>Printer, Label</t>
  </si>
  <si>
    <t>Brady</t>
  </si>
  <si>
    <t>(Printer) i5100</t>
  </si>
  <si>
    <t>Camera</t>
  </si>
  <si>
    <t>Olympus</t>
  </si>
  <si>
    <t>Stylus Tough</t>
  </si>
  <si>
    <t>Estimated Total Annual 
(12 Months) Cost
(AxB)</t>
  </si>
  <si>
    <t>Section</t>
  </si>
  <si>
    <t>Bidder's Total Annual 
(12 Months) Cost</t>
  </si>
  <si>
    <t>1. Flat Rate Section Total Annual Cost</t>
  </si>
  <si>
    <t>2. Hourly Rate Section Estimated Total Annual Cost</t>
  </si>
  <si>
    <t>PHL TOTAL ANNUAL PRICE</t>
  </si>
  <si>
    <t>CHS TOTAL ANNUAL PRICE</t>
  </si>
  <si>
    <t xml:space="preserve">PHL AND CHS COMBINED TOTAL ANNUAL PRICE </t>
  </si>
  <si>
    <t>HOURLY RATE SECTION - TOTAL (2a + 2b)</t>
  </si>
  <si>
    <t xml:space="preserve"> HOURLY RATE SECTION - TOTAL (2a + 2b)</t>
  </si>
  <si>
    <t>3. BUDGET FOR PARTS FOR REPAIRS SECTION</t>
  </si>
  <si>
    <t>BUDGET FOR PARTS FOR REPAIRS SECTION - TOTAL</t>
  </si>
  <si>
    <t>3. Budget for Parts for Repair Section Annual Cost</t>
  </si>
  <si>
    <t>BUDGET NEW EQUIPMENT AND CALIBRATION SECTION - TOTAL</t>
  </si>
  <si>
    <t>*Bidder shall be reimbursed for the procurement of any and all required parts for service(s) in the Hourly Rate Section in accordance to Paragraph 6, Invoices and Payment, of the Contract.</t>
  </si>
  <si>
    <r>
      <rPr>
        <b/>
        <sz val="11"/>
        <color theme="1"/>
        <rFont val="Arial"/>
        <family val="2"/>
      </rPr>
      <t>2a.</t>
    </r>
    <r>
      <rPr>
        <sz val="11"/>
        <color theme="1"/>
        <rFont val="Arial"/>
        <family val="2"/>
      </rPr>
      <t xml:space="preserve"> As-Needed Services (response and/or service performed within 24 hours of notification to Contractor, refer to Exhibit A, Statement of Work, Paragraph 9.2):</t>
    </r>
  </si>
  <si>
    <r>
      <rPr>
        <b/>
        <sz val="11"/>
        <color theme="1"/>
        <rFont val="Arial"/>
        <family val="2"/>
      </rPr>
      <t>2b.</t>
    </r>
    <r>
      <rPr>
        <sz val="11"/>
        <color theme="1"/>
        <rFont val="Arial"/>
        <family val="2"/>
      </rPr>
      <t xml:space="preserve"> Exclusions (response and/or service provided within 24 hours of notification to Contractor for "Out-of-Scope" services, refer to Exhibit A, Statement of Work, Paragraph 9.4):</t>
    </r>
  </si>
  <si>
    <r>
      <rPr>
        <b/>
        <sz val="11"/>
        <color theme="1"/>
        <rFont val="Arial"/>
        <family val="2"/>
      </rPr>
      <t xml:space="preserve">2a. </t>
    </r>
    <r>
      <rPr>
        <sz val="11"/>
        <color theme="1"/>
        <rFont val="Arial"/>
        <family val="2"/>
      </rPr>
      <t>As-Needed Services (response and/or service performed within 24 hours of notification to Contractor, refer to Exhibit A, Statement of Work, Paragraph 9.2):</t>
    </r>
  </si>
  <si>
    <t>Public Health Laboratories (PHL) - Exhibit C1</t>
  </si>
  <si>
    <t>Community Health Services (CHS) - Exhibit C2</t>
  </si>
  <si>
    <t>4. BUDGET FOR NEW EQUIPMENT AND CALIBRATION</t>
  </si>
  <si>
    <t>4. Budget for New Equipment and Calibration Annual Cost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</si>
</sst>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4" formatCode="_(&quot;$&quot;* #,##0.00_);_(&quot;$&quot;* \(#,##0.00\);_(&quot;$&quot;* &quot;-&quot;??_);_(@_)"/>
    <numFmt numFmtId="164" formatCode="0.0"/>
    <numFmt numFmtId="165" formatCode="0.0;[Red]0.0"/>
  </numFmts>
  <fonts count="16" x14ac:knownFonts="1">
    <font>
      <sz val="11"/>
      <color theme="1"/>
      <name val="Calibri"/>
      <family val="2"/>
      <scheme val="minor"/>
    </font>
    <font>
      <sz val="11"/>
      <color theme="1"/>
      <name val="Calibri"/>
      <family val="2"/>
      <scheme val="minor"/>
    </font>
    <font>
      <b/>
      <sz val="11"/>
      <name val="Arial"/>
      <family val="2"/>
    </font>
    <font>
      <sz val="11"/>
      <color rgb="FFFF0000"/>
      <name val="Arial"/>
      <family val="2"/>
    </font>
    <font>
      <sz val="11"/>
      <name val="Arial"/>
      <family val="2"/>
    </font>
    <font>
      <b/>
      <sz val="11"/>
      <color rgb="FFFF0000"/>
      <name val="Arial"/>
      <family val="2"/>
    </font>
    <font>
      <sz val="10"/>
      <color rgb="FFFF0000"/>
      <name val="Arial"/>
      <family val="2"/>
    </font>
    <font>
      <sz val="10"/>
      <name val="Arial"/>
      <family val="2"/>
    </font>
    <font>
      <sz val="11"/>
      <color theme="1"/>
      <name val="Arial"/>
      <family val="2"/>
    </font>
    <font>
      <sz val="9"/>
      <name val="Arial"/>
      <family val="2"/>
    </font>
    <font>
      <b/>
      <sz val="11"/>
      <color theme="1"/>
      <name val="Arial"/>
      <family val="2"/>
    </font>
    <font>
      <sz val="11"/>
      <color rgb="FF000000"/>
      <name val="Arial"/>
      <family val="2"/>
    </font>
    <font>
      <sz val="11"/>
      <color rgb="FF9C6500"/>
      <name val="Calibri"/>
      <family val="2"/>
      <scheme val="minor"/>
    </font>
    <font>
      <b/>
      <sz val="10"/>
      <color theme="1"/>
      <name val="Arial"/>
      <family val="2"/>
    </font>
    <font>
      <sz val="10"/>
      <color theme="1"/>
      <name val="Arial"/>
      <family val="2"/>
    </font>
    <font>
      <sz val="11"/>
      <name val="Calibri"/>
      <family val="2"/>
      <scheme val="minor"/>
    </font>
  </fonts>
  <fills count="15">
    <fill>
      <patternFill patternType="none"/>
    </fill>
    <fill>
      <patternFill patternType="gray125"/>
    </fill>
    <fill>
      <patternFill patternType="solid">
        <fgColor theme="6" tint="-0.249977111117893"/>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1"/>
        <bgColor indexed="64"/>
      </patternFill>
    </fill>
    <fill>
      <patternFill patternType="solid">
        <fgColor theme="0"/>
        <bgColor indexed="64"/>
      </patternFill>
    </fill>
    <fill>
      <patternFill patternType="solid">
        <fgColor theme="9" tint="0.59999389629810485"/>
        <bgColor indexed="64"/>
      </patternFill>
    </fill>
    <fill>
      <patternFill patternType="solid">
        <fgColor rgb="FF82E2A9"/>
        <bgColor indexed="64"/>
      </patternFill>
    </fill>
    <fill>
      <patternFill patternType="solid">
        <fgColor rgb="FFFFEB9C"/>
      </patternFill>
    </fill>
    <fill>
      <patternFill patternType="solid">
        <fgColor theme="3" tint="0.59999389629810485"/>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theme="8" tint="0.59999389629810485"/>
        <bgColor indexed="64"/>
      </patternFill>
    </fill>
  </fills>
  <borders count="56">
    <border>
      <left/>
      <right/>
      <top/>
      <bottom/>
      <diagonal/>
    </border>
    <border>
      <left style="medium">
        <color indexed="64"/>
      </left>
      <right/>
      <top style="medium">
        <color indexed="64"/>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thin">
        <color indexed="64"/>
      </right>
      <top style="thick">
        <color indexed="64"/>
      </top>
      <bottom style="medium">
        <color indexed="64"/>
      </bottom>
      <diagonal/>
    </border>
    <border>
      <left style="thin">
        <color indexed="64"/>
      </left>
      <right style="thin">
        <color indexed="64"/>
      </right>
      <top style="thick">
        <color indexed="64"/>
      </top>
      <bottom style="medium">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right style="medium">
        <color indexed="64"/>
      </right>
      <top style="thin">
        <color indexed="64"/>
      </top>
      <bottom style="thick">
        <color indexed="64"/>
      </bottom>
      <diagonal/>
    </border>
    <border>
      <left style="thin">
        <color indexed="64"/>
      </left>
      <right/>
      <top style="thick">
        <color indexed="64"/>
      </top>
      <bottom style="medium">
        <color indexed="64"/>
      </bottom>
      <diagonal/>
    </border>
    <border>
      <left/>
      <right style="medium">
        <color indexed="64"/>
      </right>
      <top style="thick">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s>
  <cellStyleXfs count="3">
    <xf numFmtId="0" fontId="0" fillId="0" borderId="0"/>
    <xf numFmtId="44" fontId="1" fillId="0" borderId="0" applyFont="0" applyFill="0" applyBorder="0" applyAlignment="0" applyProtection="0"/>
    <xf numFmtId="0" fontId="12" fillId="9" borderId="0" applyNumberFormat="0" applyBorder="0" applyAlignment="0" applyProtection="0"/>
  </cellStyleXfs>
  <cellXfs count="347">
    <xf numFmtId="0" fontId="0" fillId="0" borderId="0" xfId="0"/>
    <xf numFmtId="0" fontId="2" fillId="0" borderId="1" xfId="0" applyFont="1" applyBorder="1" applyAlignment="1">
      <alignment horizontal="left" vertical="center" wrapText="1"/>
    </xf>
    <xf numFmtId="0" fontId="2" fillId="0" borderId="3" xfId="0" applyFont="1" applyBorder="1" applyAlignment="1">
      <alignment horizontal="left" wrapText="1"/>
    </xf>
    <xf numFmtId="0" fontId="2" fillId="2" borderId="0" xfId="0" applyFont="1" applyFill="1" applyProtection="1">
      <protection locked="0"/>
    </xf>
    <xf numFmtId="0" fontId="3" fillId="0" borderId="0" xfId="0" applyFont="1" applyAlignment="1" applyProtection="1">
      <alignment wrapText="1"/>
      <protection locked="0"/>
    </xf>
    <xf numFmtId="0" fontId="3" fillId="0" borderId="0" xfId="0" applyFont="1" applyProtection="1">
      <protection locked="0"/>
    </xf>
    <xf numFmtId="0" fontId="4" fillId="0" borderId="0" xfId="0" applyFont="1"/>
    <xf numFmtId="0" fontId="2" fillId="0" borderId="3" xfId="0" applyFont="1" applyBorder="1" applyAlignment="1">
      <alignment horizontal="left" vertical="center" wrapText="1"/>
    </xf>
    <xf numFmtId="0" fontId="2" fillId="0" borderId="3" xfId="0" applyFont="1" applyBorder="1" applyAlignment="1">
      <alignment wrapText="1"/>
    </xf>
    <xf numFmtId="0" fontId="2" fillId="2" borderId="5" xfId="0" applyFont="1" applyFill="1" applyBorder="1" applyAlignment="1">
      <alignment vertical="center"/>
    </xf>
    <xf numFmtId="0" fontId="2" fillId="2" borderId="0" xfId="0" applyFont="1" applyFill="1" applyAlignment="1">
      <alignment vertical="center"/>
    </xf>
    <xf numFmtId="0" fontId="5" fillId="2" borderId="0" xfId="0" applyFont="1" applyFill="1" applyAlignment="1" applyProtection="1">
      <alignment vertical="center"/>
      <protection locked="0"/>
    </xf>
    <xf numFmtId="0" fontId="0" fillId="0" borderId="0" xfId="0" applyAlignment="1">
      <alignment vertical="center"/>
    </xf>
    <xf numFmtId="0" fontId="2" fillId="3" borderId="6" xfId="0" applyFont="1" applyFill="1" applyBorder="1" applyAlignment="1" applyProtection="1">
      <alignment horizontal="center" wrapText="1"/>
      <protection locked="0"/>
    </xf>
    <xf numFmtId="0" fontId="2" fillId="3" borderId="7" xfId="0" applyFont="1" applyFill="1" applyBorder="1" applyAlignment="1">
      <alignment horizontal="left" wrapText="1"/>
    </xf>
    <xf numFmtId="0" fontId="2" fillId="3" borderId="7" xfId="0" applyFont="1" applyFill="1" applyBorder="1" applyAlignment="1">
      <alignment horizontal="center" wrapText="1"/>
    </xf>
    <xf numFmtId="1" fontId="2" fillId="3" borderId="7" xfId="0" applyNumberFormat="1" applyFont="1" applyFill="1" applyBorder="1" applyAlignment="1">
      <alignment horizontal="center" wrapText="1"/>
    </xf>
    <xf numFmtId="0" fontId="2" fillId="3" borderId="8" xfId="0" applyFont="1" applyFill="1" applyBorder="1" applyAlignment="1">
      <alignment horizontal="center" wrapText="1"/>
    </xf>
    <xf numFmtId="0" fontId="5" fillId="3" borderId="9" xfId="0" applyFont="1" applyFill="1" applyBorder="1" applyAlignment="1" applyProtection="1">
      <alignment horizontal="center" wrapText="1"/>
      <protection locked="0"/>
    </xf>
    <xf numFmtId="0" fontId="2" fillId="0" borderId="10" xfId="0" applyFont="1" applyBorder="1" applyAlignment="1">
      <alignment horizontal="left" vertical="center" wrapText="1"/>
    </xf>
    <xf numFmtId="0" fontId="2" fillId="0" borderId="9" xfId="0" applyFont="1" applyBorder="1" applyAlignment="1">
      <alignment horizontal="left" vertical="center" wrapText="1"/>
    </xf>
    <xf numFmtId="1" fontId="2" fillId="0" borderId="9" xfId="0" applyNumberFormat="1" applyFont="1" applyBorder="1" applyAlignment="1">
      <alignment horizontal="left" vertical="center" wrapText="1"/>
    </xf>
    <xf numFmtId="0" fontId="2" fillId="0" borderId="11" xfId="0" applyFont="1" applyBorder="1" applyAlignment="1">
      <alignment horizontal="left" vertical="center" wrapText="1"/>
    </xf>
    <xf numFmtId="0" fontId="3" fillId="0" borderId="9" xfId="0" applyFont="1" applyBorder="1" applyProtection="1">
      <protection locked="0"/>
    </xf>
    <xf numFmtId="0" fontId="4" fillId="0" borderId="10" xfId="0" applyFont="1" applyBorder="1" applyAlignment="1">
      <alignment horizontal="left" vertical="center" wrapText="1"/>
    </xf>
    <xf numFmtId="0" fontId="4" fillId="0" borderId="9" xfId="0" applyFont="1" applyBorder="1" applyAlignment="1">
      <alignment horizontal="left" wrapText="1"/>
    </xf>
    <xf numFmtId="44" fontId="4" fillId="0" borderId="9" xfId="0" applyNumberFormat="1" applyFont="1" applyBorder="1" applyAlignment="1">
      <alignment horizontal="center"/>
    </xf>
    <xf numFmtId="1" fontId="4" fillId="0" borderId="9" xfId="0" applyNumberFormat="1" applyFont="1" applyBorder="1" applyAlignment="1">
      <alignment horizontal="center"/>
    </xf>
    <xf numFmtId="44" fontId="4" fillId="0" borderId="11" xfId="0" applyNumberFormat="1" applyFont="1" applyBorder="1" applyAlignment="1">
      <alignment wrapText="1"/>
    </xf>
    <xf numFmtId="0" fontId="6" fillId="0" borderId="9" xfId="0" applyFont="1" applyBorder="1" applyAlignment="1" applyProtection="1">
      <alignment wrapText="1"/>
      <protection locked="0"/>
    </xf>
    <xf numFmtId="0" fontId="2" fillId="4" borderId="14" xfId="0" applyFont="1" applyFill="1" applyBorder="1" applyAlignment="1">
      <alignment horizontal="right" vertical="center" wrapText="1"/>
    </xf>
    <xf numFmtId="0" fontId="2" fillId="4" borderId="15" xfId="0" applyFont="1" applyFill="1" applyBorder="1" applyAlignment="1">
      <alignment horizontal="left" vertical="center" wrapText="1"/>
    </xf>
    <xf numFmtId="44" fontId="2" fillId="4" borderId="15" xfId="0" applyNumberFormat="1" applyFont="1" applyFill="1" applyBorder="1" applyAlignment="1">
      <alignment horizontal="right" vertical="center"/>
    </xf>
    <xf numFmtId="0" fontId="2" fillId="4" borderId="15" xfId="0" applyFont="1" applyFill="1" applyBorder="1" applyAlignment="1">
      <alignment horizontal="center" vertical="center"/>
    </xf>
    <xf numFmtId="44" fontId="2" fillId="4" borderId="16" xfId="1" applyFont="1" applyFill="1" applyBorder="1" applyAlignment="1" applyProtection="1">
      <alignment vertical="center" wrapText="1"/>
    </xf>
    <xf numFmtId="0" fontId="8" fillId="0" borderId="0" xfId="0" applyFont="1"/>
    <xf numFmtId="0" fontId="2" fillId="5" borderId="10" xfId="0" applyFont="1" applyFill="1" applyBorder="1" applyAlignment="1">
      <alignment horizontal="left" vertical="center" wrapText="1"/>
    </xf>
    <xf numFmtId="0" fontId="2" fillId="5" borderId="9" xfId="0" applyFont="1" applyFill="1" applyBorder="1" applyAlignment="1">
      <alignment horizontal="left" vertical="center" wrapText="1"/>
    </xf>
    <xf numFmtId="0" fontId="5" fillId="5" borderId="9" xfId="0" applyFont="1" applyFill="1" applyBorder="1" applyAlignment="1">
      <alignment horizontal="left" vertical="center" wrapText="1"/>
    </xf>
    <xf numFmtId="1" fontId="2" fillId="5" borderId="9" xfId="0" applyNumberFormat="1" applyFont="1" applyFill="1" applyBorder="1" applyAlignment="1">
      <alignment horizontal="left" vertical="center" wrapText="1"/>
    </xf>
    <xf numFmtId="0" fontId="2" fillId="5" borderId="11" xfId="0" applyFont="1" applyFill="1" applyBorder="1" applyAlignment="1">
      <alignment vertical="center" wrapText="1"/>
    </xf>
    <xf numFmtId="0" fontId="4" fillId="0" borderId="10" xfId="0" applyFont="1" applyBorder="1"/>
    <xf numFmtId="0" fontId="4" fillId="0" borderId="9" xfId="0" applyFont="1" applyBorder="1" applyAlignment="1">
      <alignment horizontal="left"/>
    </xf>
    <xf numFmtId="0" fontId="4" fillId="0" borderId="9" xfId="0" applyFont="1" applyBorder="1" applyAlignment="1">
      <alignment horizontal="left" vertical="center"/>
    </xf>
    <xf numFmtId="164" fontId="3" fillId="0" borderId="9" xfId="0" applyNumberFormat="1" applyFont="1" applyBorder="1" applyAlignment="1">
      <alignment horizontal="center"/>
    </xf>
    <xf numFmtId="44" fontId="4" fillId="0" borderId="11" xfId="0" applyNumberFormat="1" applyFont="1" applyBorder="1"/>
    <xf numFmtId="164" fontId="4" fillId="0" borderId="9" xfId="0" applyNumberFormat="1" applyFont="1" applyBorder="1" applyAlignment="1">
      <alignment horizontal="center"/>
    </xf>
    <xf numFmtId="0" fontId="3" fillId="0" borderId="9" xfId="0" applyFont="1" applyBorder="1" applyAlignment="1" applyProtection="1">
      <alignment wrapText="1"/>
      <protection locked="0"/>
    </xf>
    <xf numFmtId="0" fontId="4" fillId="0" borderId="9" xfId="0" applyFont="1" applyBorder="1" applyProtection="1">
      <protection locked="0"/>
    </xf>
    <xf numFmtId="0" fontId="3" fillId="0" borderId="0" xfId="0" applyFont="1"/>
    <xf numFmtId="1" fontId="2" fillId="4" borderId="15" xfId="0" applyNumberFormat="1" applyFont="1" applyFill="1" applyBorder="1" applyAlignment="1">
      <alignment horizontal="center" vertical="center" wrapText="1"/>
    </xf>
    <xf numFmtId="0" fontId="2" fillId="5" borderId="10" xfId="0" applyFont="1" applyFill="1" applyBorder="1" applyAlignment="1">
      <alignment horizontal="right"/>
    </xf>
    <xf numFmtId="0" fontId="2" fillId="5" borderId="9" xfId="0" applyFont="1" applyFill="1" applyBorder="1" applyAlignment="1">
      <alignment horizontal="left"/>
    </xf>
    <xf numFmtId="0" fontId="5" fillId="5" borderId="9" xfId="0" applyFont="1" applyFill="1" applyBorder="1" applyAlignment="1">
      <alignment horizontal="right"/>
    </xf>
    <xf numFmtId="0" fontId="2" fillId="5" borderId="9" xfId="0" applyFont="1" applyFill="1" applyBorder="1" applyAlignment="1">
      <alignment horizontal="right"/>
    </xf>
    <xf numFmtId="1" fontId="2" fillId="5" borderId="9" xfId="0" applyNumberFormat="1" applyFont="1" applyFill="1" applyBorder="1" applyAlignment="1">
      <alignment horizontal="right"/>
    </xf>
    <xf numFmtId="0" fontId="2" fillId="5" borderId="11" xfId="0" applyFont="1" applyFill="1" applyBorder="1" applyAlignment="1">
      <alignment horizontal="right"/>
    </xf>
    <xf numFmtId="0" fontId="4" fillId="0" borderId="9" xfId="0" applyFont="1" applyBorder="1" applyAlignment="1">
      <alignment horizontal="left" vertical="center" wrapText="1"/>
    </xf>
    <xf numFmtId="44" fontId="4" fillId="6" borderId="11" xfId="0" applyNumberFormat="1" applyFont="1" applyFill="1" applyBorder="1"/>
    <xf numFmtId="0" fontId="7" fillId="0" borderId="9" xfId="0" applyFont="1" applyBorder="1" applyAlignment="1">
      <alignment horizontal="left"/>
    </xf>
    <xf numFmtId="0" fontId="4" fillId="0" borderId="9" xfId="0" applyFont="1" applyBorder="1"/>
    <xf numFmtId="0" fontId="4" fillId="0" borderId="9" xfId="0" applyFont="1" applyBorder="1" applyAlignment="1" applyProtection="1">
      <alignment wrapText="1"/>
      <protection locked="0"/>
    </xf>
    <xf numFmtId="0" fontId="5" fillId="5" borderId="9" xfId="0" applyFont="1" applyFill="1" applyBorder="1" applyAlignment="1">
      <alignment horizontal="center"/>
    </xf>
    <xf numFmtId="0" fontId="4" fillId="5" borderId="9" xfId="0" applyFont="1" applyFill="1" applyBorder="1" applyAlignment="1">
      <alignment horizontal="center"/>
    </xf>
    <xf numFmtId="1" fontId="4" fillId="5" borderId="9" xfId="0" applyNumberFormat="1" applyFont="1" applyFill="1" applyBorder="1" applyAlignment="1">
      <alignment horizontal="center"/>
    </xf>
    <xf numFmtId="0" fontId="4" fillId="5" borderId="11" xfId="0" applyFont="1" applyFill="1" applyBorder="1"/>
    <xf numFmtId="0" fontId="7" fillId="0" borderId="10" xfId="0" applyFont="1" applyBorder="1"/>
    <xf numFmtId="0" fontId="4" fillId="6" borderId="9" xfId="0" applyFont="1" applyFill="1" applyBorder="1" applyProtection="1">
      <protection locked="0"/>
    </xf>
    <xf numFmtId="0" fontId="7" fillId="0" borderId="10" xfId="0" applyFont="1" applyBorder="1" applyAlignment="1">
      <alignment wrapText="1"/>
    </xf>
    <xf numFmtId="0" fontId="7" fillId="0" borderId="9" xfId="0" applyFont="1" applyBorder="1"/>
    <xf numFmtId="0" fontId="4" fillId="0" borderId="11" xfId="0" applyFont="1" applyBorder="1"/>
    <xf numFmtId="0" fontId="9" fillId="0" borderId="9" xfId="0" applyFont="1" applyBorder="1" applyAlignment="1">
      <alignment horizontal="left" vertical="center"/>
    </xf>
    <xf numFmtId="0" fontId="2" fillId="5" borderId="10" xfId="0" applyFont="1" applyFill="1" applyBorder="1" applyAlignment="1">
      <alignment horizontal="left"/>
    </xf>
    <xf numFmtId="164" fontId="5" fillId="5" borderId="9" xfId="0" applyNumberFormat="1" applyFont="1" applyFill="1" applyBorder="1" applyAlignment="1">
      <alignment horizontal="center"/>
    </xf>
    <xf numFmtId="44" fontId="2" fillId="5" borderId="9" xfId="0" applyNumberFormat="1" applyFont="1" applyFill="1" applyBorder="1" applyAlignment="1">
      <alignment horizontal="center"/>
    </xf>
    <xf numFmtId="1" fontId="2" fillId="5" borderId="9" xfId="0" applyNumberFormat="1" applyFont="1" applyFill="1" applyBorder="1" applyAlignment="1">
      <alignment horizontal="center"/>
    </xf>
    <xf numFmtId="44" fontId="2" fillId="5" borderId="11" xfId="0" applyNumberFormat="1" applyFont="1" applyFill="1" applyBorder="1"/>
    <xf numFmtId="0" fontId="4" fillId="0" borderId="10" xfId="0" applyFont="1" applyBorder="1" applyAlignment="1">
      <alignment horizontal="left"/>
    </xf>
    <xf numFmtId="0" fontId="4" fillId="5" borderId="10" xfId="0" applyFont="1" applyFill="1" applyBorder="1" applyAlignment="1">
      <alignment horizontal="left"/>
    </xf>
    <xf numFmtId="0" fontId="4" fillId="5" borderId="9" xfId="0" applyFont="1" applyFill="1" applyBorder="1" applyAlignment="1">
      <alignment horizontal="left"/>
    </xf>
    <xf numFmtId="164" fontId="3" fillId="5" borderId="9" xfId="0" applyNumberFormat="1" applyFont="1" applyFill="1" applyBorder="1" applyAlignment="1">
      <alignment horizontal="center"/>
    </xf>
    <xf numFmtId="44" fontId="4" fillId="5" borderId="9" xfId="0" applyNumberFormat="1" applyFont="1" applyFill="1" applyBorder="1" applyAlignment="1">
      <alignment horizontal="center"/>
    </xf>
    <xf numFmtId="44" fontId="4" fillId="5" borderId="11" xfId="0" applyNumberFormat="1" applyFont="1" applyFill="1" applyBorder="1"/>
    <xf numFmtId="0" fontId="3" fillId="0" borderId="9" xfId="0" applyFont="1" applyBorder="1" applyAlignment="1" applyProtection="1">
      <alignment horizontal="left" wrapText="1"/>
      <protection locked="0"/>
    </xf>
    <xf numFmtId="0" fontId="4" fillId="5" borderId="10" xfId="0" applyFont="1" applyFill="1" applyBorder="1" applyAlignment="1">
      <alignment horizontal="center"/>
    </xf>
    <xf numFmtId="0" fontId="3" fillId="5" borderId="9" xfId="0" applyFont="1" applyFill="1" applyBorder="1" applyAlignment="1">
      <alignment horizontal="center"/>
    </xf>
    <xf numFmtId="0" fontId="4" fillId="5" borderId="11" xfId="0" applyFont="1" applyFill="1" applyBorder="1" applyAlignment="1">
      <alignment horizontal="center"/>
    </xf>
    <xf numFmtId="44" fontId="2" fillId="5" borderId="11" xfId="0" applyNumberFormat="1" applyFont="1" applyFill="1" applyBorder="1" applyAlignment="1">
      <alignment horizontal="center"/>
    </xf>
    <xf numFmtId="0" fontId="2" fillId="5" borderId="9" xfId="0" applyFont="1" applyFill="1" applyBorder="1" applyAlignment="1">
      <alignment horizontal="center"/>
    </xf>
    <xf numFmtId="165" fontId="2" fillId="7" borderId="21" xfId="0" applyNumberFormat="1" applyFont="1" applyFill="1" applyBorder="1" applyAlignment="1">
      <alignment horizontal="center" vertical="center"/>
    </xf>
    <xf numFmtId="44" fontId="2" fillId="7" borderId="21" xfId="0" applyNumberFormat="1" applyFont="1" applyFill="1" applyBorder="1" applyAlignment="1">
      <alignment horizontal="center" vertical="center"/>
    </xf>
    <xf numFmtId="1" fontId="2" fillId="7" borderId="21" xfId="0" applyNumberFormat="1" applyFont="1" applyFill="1" applyBorder="1" applyAlignment="1">
      <alignment horizontal="center" vertical="center"/>
    </xf>
    <xf numFmtId="44" fontId="2" fillId="7" borderId="22" xfId="0" applyNumberFormat="1" applyFont="1" applyFill="1" applyBorder="1" applyAlignment="1">
      <alignment vertical="center"/>
    </xf>
    <xf numFmtId="0" fontId="3" fillId="0" borderId="9" xfId="0" applyFont="1" applyBorder="1" applyAlignment="1" applyProtection="1">
      <alignment vertical="center"/>
      <protection locked="0"/>
    </xf>
    <xf numFmtId="0" fontId="3" fillId="0" borderId="0" xfId="0" applyFont="1" applyAlignment="1" applyProtection="1">
      <alignment vertical="center"/>
      <protection locked="0"/>
    </xf>
    <xf numFmtId="0" fontId="4" fillId="0" borderId="0" xfId="0" applyFont="1" applyAlignment="1">
      <alignment vertical="center"/>
    </xf>
    <xf numFmtId="0" fontId="4" fillId="0" borderId="0" xfId="0" applyFont="1" applyAlignment="1">
      <alignment horizontal="left"/>
    </xf>
    <xf numFmtId="0" fontId="4" fillId="0" borderId="0" xfId="0" applyFont="1" applyAlignment="1">
      <alignment horizontal="left" vertical="center"/>
    </xf>
    <xf numFmtId="0" fontId="4" fillId="0" borderId="0" xfId="0" applyFont="1" applyAlignment="1">
      <alignment horizontal="center"/>
    </xf>
    <xf numFmtId="1" fontId="4" fillId="0" borderId="0" xfId="0" applyNumberFormat="1" applyFont="1"/>
    <xf numFmtId="0" fontId="10" fillId="3" borderId="9" xfId="0" applyFont="1" applyFill="1" applyBorder="1" applyAlignment="1">
      <alignment horizontal="center" vertical="center" wrapText="1"/>
    </xf>
    <xf numFmtId="1" fontId="10" fillId="3" borderId="9" xfId="0" applyNumberFormat="1" applyFont="1" applyFill="1" applyBorder="1" applyAlignment="1">
      <alignment horizontal="center" vertical="center" wrapText="1"/>
    </xf>
    <xf numFmtId="0" fontId="10" fillId="3" borderId="28" xfId="0" applyFont="1" applyFill="1" applyBorder="1" applyAlignment="1">
      <alignment horizontal="center" vertical="center" wrapText="1"/>
    </xf>
    <xf numFmtId="44" fontId="8" fillId="0" borderId="9" xfId="0" applyNumberFormat="1" applyFont="1" applyBorder="1" applyAlignment="1">
      <alignment wrapText="1"/>
    </xf>
    <xf numFmtId="44" fontId="8" fillId="0" borderId="28" xfId="1" applyFont="1" applyFill="1" applyBorder="1" applyAlignment="1" applyProtection="1">
      <alignment wrapText="1"/>
    </xf>
    <xf numFmtId="0" fontId="4" fillId="0" borderId="0" xfId="0" applyFont="1" applyAlignment="1">
      <alignment wrapText="1"/>
    </xf>
    <xf numFmtId="44" fontId="8" fillId="0" borderId="9" xfId="0" applyNumberFormat="1" applyFont="1" applyBorder="1"/>
    <xf numFmtId="1" fontId="8" fillId="0" borderId="9" xfId="0" applyNumberFormat="1" applyFont="1" applyBorder="1" applyAlignment="1">
      <alignment horizontal="center"/>
    </xf>
    <xf numFmtId="0" fontId="10" fillId="5" borderId="10" xfId="0" applyFont="1" applyFill="1" applyBorder="1" applyAlignment="1">
      <alignment horizontal="left" wrapText="1"/>
    </xf>
    <xf numFmtId="0" fontId="10" fillId="5" borderId="9" xfId="0" applyFont="1" applyFill="1" applyBorder="1" applyAlignment="1">
      <alignment horizontal="left" wrapText="1"/>
    </xf>
    <xf numFmtId="1" fontId="10" fillId="5" borderId="9" xfId="0" applyNumberFormat="1" applyFont="1" applyFill="1" applyBorder="1" applyAlignment="1">
      <alignment horizontal="left" wrapText="1"/>
    </xf>
    <xf numFmtId="44" fontId="10" fillId="5" borderId="28" xfId="0" applyNumberFormat="1" applyFont="1" applyFill="1" applyBorder="1" applyAlignment="1">
      <alignment wrapText="1"/>
    </xf>
    <xf numFmtId="44" fontId="10" fillId="7" borderId="29" xfId="1" applyFont="1" applyFill="1" applyBorder="1" applyAlignment="1" applyProtection="1">
      <alignment vertical="center" wrapText="1"/>
    </xf>
    <xf numFmtId="0" fontId="3" fillId="0" borderId="0" xfId="0" applyFont="1" applyAlignment="1" applyProtection="1">
      <alignment horizontal="center" vertical="center"/>
      <protection locked="0"/>
    </xf>
    <xf numFmtId="0" fontId="4" fillId="0" borderId="0" xfId="0" applyFont="1" applyAlignment="1">
      <alignment horizontal="center" vertical="center"/>
    </xf>
    <xf numFmtId="44" fontId="4" fillId="8" borderId="12" xfId="0" applyNumberFormat="1" applyFont="1" applyFill="1" applyBorder="1" applyAlignment="1">
      <alignment horizontal="center"/>
    </xf>
    <xf numFmtId="0" fontId="4" fillId="8" borderId="17" xfId="0" applyFont="1" applyFill="1" applyBorder="1"/>
    <xf numFmtId="0" fontId="4" fillId="8" borderId="12" xfId="0" applyFont="1" applyFill="1" applyBorder="1" applyAlignment="1">
      <alignment horizontal="left"/>
    </xf>
    <xf numFmtId="0" fontId="4" fillId="8" borderId="12" xfId="0" applyFont="1" applyFill="1" applyBorder="1" applyAlignment="1">
      <alignment horizontal="left" vertical="center"/>
    </xf>
    <xf numFmtId="164" fontId="3" fillId="8" borderId="12" xfId="0" applyNumberFormat="1" applyFont="1" applyFill="1" applyBorder="1" applyAlignment="1">
      <alignment horizontal="center"/>
    </xf>
    <xf numFmtId="1" fontId="4" fillId="8" borderId="12" xfId="0" applyNumberFormat="1" applyFont="1" applyFill="1" applyBorder="1" applyAlignment="1">
      <alignment horizontal="center"/>
    </xf>
    <xf numFmtId="44" fontId="4" fillId="8" borderId="13" xfId="0" applyNumberFormat="1" applyFont="1" applyFill="1" applyBorder="1"/>
    <xf numFmtId="0" fontId="4" fillId="8" borderId="9" xfId="0" applyFont="1" applyFill="1" applyBorder="1" applyAlignment="1" applyProtection="1">
      <alignment wrapText="1"/>
      <protection locked="0"/>
    </xf>
    <xf numFmtId="0" fontId="4" fillId="8" borderId="0" xfId="0" applyFont="1" applyFill="1"/>
    <xf numFmtId="0" fontId="4" fillId="8" borderId="12" xfId="0" applyFont="1" applyFill="1" applyBorder="1" applyAlignment="1">
      <alignment horizontal="left" vertical="center" wrapText="1"/>
    </xf>
    <xf numFmtId="164" fontId="4" fillId="8" borderId="12" xfId="0" applyNumberFormat="1" applyFont="1" applyFill="1" applyBorder="1" applyAlignment="1">
      <alignment horizontal="center"/>
    </xf>
    <xf numFmtId="0" fontId="4" fillId="8" borderId="9" xfId="0" applyFont="1" applyFill="1" applyBorder="1" applyProtection="1">
      <protection locked="0"/>
    </xf>
    <xf numFmtId="0" fontId="4" fillId="8" borderId="12" xfId="0" applyFont="1" applyFill="1" applyBorder="1" applyAlignment="1">
      <alignment horizontal="left" wrapText="1"/>
    </xf>
    <xf numFmtId="0" fontId="7" fillId="8" borderId="17" xfId="0" applyFont="1" applyFill="1" applyBorder="1"/>
    <xf numFmtId="0" fontId="7" fillId="8" borderId="10" xfId="0" applyFont="1" applyFill="1" applyBorder="1" applyAlignment="1">
      <alignment wrapText="1"/>
    </xf>
    <xf numFmtId="0" fontId="4" fillId="8" borderId="9" xfId="0" applyFont="1" applyFill="1" applyBorder="1" applyAlignment="1">
      <alignment horizontal="left"/>
    </xf>
    <xf numFmtId="0" fontId="4" fillId="8" borderId="10" xfId="0" applyFont="1" applyFill="1" applyBorder="1"/>
    <xf numFmtId="0" fontId="4" fillId="8" borderId="10" xfId="0" applyFont="1" applyFill="1" applyBorder="1" applyAlignment="1">
      <alignment horizontal="left"/>
    </xf>
    <xf numFmtId="0" fontId="4" fillId="8" borderId="17" xfId="0" applyFont="1" applyFill="1" applyBorder="1" applyAlignment="1">
      <alignment horizontal="left"/>
    </xf>
    <xf numFmtId="0" fontId="4" fillId="8" borderId="9" xfId="0" applyFont="1" applyFill="1" applyBorder="1" applyAlignment="1" applyProtection="1">
      <alignment horizontal="left" wrapText="1"/>
      <protection locked="0"/>
    </xf>
    <xf numFmtId="0" fontId="7" fillId="8" borderId="12" xfId="0" applyFont="1" applyFill="1" applyBorder="1" applyAlignment="1">
      <alignment horizontal="left"/>
    </xf>
    <xf numFmtId="164" fontId="4" fillId="0" borderId="9" xfId="0" applyNumberFormat="1" applyFont="1" applyBorder="1" applyAlignment="1">
      <alignment horizontal="center" wrapText="1"/>
    </xf>
    <xf numFmtId="0" fontId="4" fillId="8" borderId="10" xfId="0" applyFont="1" applyFill="1" applyBorder="1" applyAlignment="1">
      <alignment horizontal="left" vertical="center" wrapText="1"/>
    </xf>
    <xf numFmtId="0" fontId="4" fillId="8" borderId="9" xfId="0" applyFont="1" applyFill="1" applyBorder="1" applyAlignment="1">
      <alignment horizontal="left" wrapText="1"/>
    </xf>
    <xf numFmtId="164" fontId="4" fillId="8" borderId="12" xfId="0" applyNumberFormat="1" applyFont="1" applyFill="1" applyBorder="1" applyAlignment="1">
      <alignment horizontal="center" wrapText="1"/>
    </xf>
    <xf numFmtId="44" fontId="4" fillId="8" borderId="13" xfId="0" applyNumberFormat="1" applyFont="1" applyFill="1" applyBorder="1" applyAlignment="1">
      <alignment wrapText="1"/>
    </xf>
    <xf numFmtId="0" fontId="7" fillId="8" borderId="9" xfId="0" applyFont="1" applyFill="1" applyBorder="1" applyAlignment="1" applyProtection="1">
      <alignment wrapText="1"/>
      <protection locked="0"/>
    </xf>
    <xf numFmtId="0" fontId="3" fillId="0" borderId="0" xfId="0" applyFont="1" applyAlignment="1">
      <alignment horizontal="left" vertical="center" wrapText="1"/>
    </xf>
    <xf numFmtId="0" fontId="2" fillId="0" borderId="31" xfId="0" applyFont="1" applyBorder="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wrapText="1"/>
    </xf>
    <xf numFmtId="1" fontId="2" fillId="0" borderId="0" xfId="0" applyNumberFormat="1" applyFont="1" applyAlignment="1">
      <alignment wrapText="1"/>
    </xf>
    <xf numFmtId="44" fontId="2" fillId="0" borderId="0" xfId="0" applyNumberFormat="1" applyFont="1" applyAlignment="1">
      <alignment horizontal="right" wrapText="1"/>
    </xf>
    <xf numFmtId="0" fontId="2" fillId="0" borderId="0" xfId="0" applyFont="1" applyAlignment="1">
      <alignment wrapText="1"/>
    </xf>
    <xf numFmtId="44" fontId="2" fillId="0" borderId="0" xfId="1" applyFont="1" applyFill="1" applyBorder="1" applyAlignment="1">
      <alignment wrapText="1"/>
    </xf>
    <xf numFmtId="0" fontId="8" fillId="0" borderId="0" xfId="0" applyFont="1" applyAlignment="1">
      <alignment horizontal="left"/>
    </xf>
    <xf numFmtId="0" fontId="10" fillId="11" borderId="6" xfId="0" applyFont="1" applyFill="1" applyBorder="1" applyAlignment="1">
      <alignment horizontal="center" vertical="center" wrapText="1"/>
    </xf>
    <xf numFmtId="0" fontId="10" fillId="11" borderId="7" xfId="0" applyFont="1" applyFill="1" applyBorder="1" applyAlignment="1">
      <alignment horizontal="left" vertical="center" wrapText="1"/>
    </xf>
    <xf numFmtId="1" fontId="10" fillId="11" borderId="7" xfId="0" applyNumberFormat="1" applyFont="1" applyFill="1" applyBorder="1" applyAlignment="1">
      <alignment horizontal="center" vertical="center" wrapText="1"/>
    </xf>
    <xf numFmtId="44" fontId="10" fillId="11" borderId="7" xfId="0" applyNumberFormat="1" applyFont="1" applyFill="1" applyBorder="1" applyAlignment="1">
      <alignment horizontal="center" vertical="center" wrapText="1"/>
    </xf>
    <xf numFmtId="0" fontId="10" fillId="11" borderId="7" xfId="0" applyFont="1" applyFill="1" applyBorder="1" applyAlignment="1">
      <alignment horizontal="center" vertical="center" wrapText="1"/>
    </xf>
    <xf numFmtId="44" fontId="10" fillId="11" borderId="33" xfId="1" applyFont="1" applyFill="1" applyBorder="1" applyAlignment="1">
      <alignment horizontal="center" vertical="center" wrapText="1"/>
    </xf>
    <xf numFmtId="0" fontId="10" fillId="0" borderId="34" xfId="0" applyFont="1" applyBorder="1" applyAlignment="1">
      <alignment horizontal="left" vertical="center"/>
    </xf>
    <xf numFmtId="0" fontId="8" fillId="0" borderId="35" xfId="0" applyFont="1" applyBorder="1" applyAlignment="1">
      <alignment horizontal="left" vertical="center"/>
    </xf>
    <xf numFmtId="0" fontId="8" fillId="0" borderId="35" xfId="0" applyFont="1" applyBorder="1" applyAlignment="1">
      <alignment horizontal="left" vertical="center" wrapText="1"/>
    </xf>
    <xf numFmtId="1" fontId="8" fillId="0" borderId="35" xfId="0" applyNumberFormat="1" applyFont="1" applyBorder="1" applyAlignment="1">
      <alignment horizontal="left" vertical="center"/>
    </xf>
    <xf numFmtId="44" fontId="8" fillId="0" borderId="35" xfId="0" applyNumberFormat="1" applyFont="1" applyBorder="1" applyAlignment="1" applyProtection="1">
      <alignment horizontal="right" vertical="center"/>
      <protection locked="0"/>
    </xf>
    <xf numFmtId="44" fontId="8" fillId="0" borderId="36" xfId="1" applyFont="1" applyBorder="1" applyAlignment="1">
      <alignment vertical="center"/>
    </xf>
    <xf numFmtId="0" fontId="10" fillId="0" borderId="6" xfId="0" applyFont="1" applyBorder="1"/>
    <xf numFmtId="0" fontId="10" fillId="6" borderId="7" xfId="0" applyFont="1" applyFill="1" applyBorder="1"/>
    <xf numFmtId="0" fontId="8" fillId="0" borderId="33" xfId="0" applyFont="1" applyBorder="1"/>
    <xf numFmtId="0" fontId="8" fillId="6" borderId="10" xfId="0" applyFont="1" applyFill="1" applyBorder="1" applyAlignment="1">
      <alignment horizontal="left"/>
    </xf>
    <xf numFmtId="0" fontId="8" fillId="6" borderId="9" xfId="0" applyFont="1" applyFill="1" applyBorder="1" applyAlignment="1">
      <alignment horizontal="left"/>
    </xf>
    <xf numFmtId="49" fontId="8" fillId="6" borderId="9" xfId="0" applyNumberFormat="1" applyFont="1" applyFill="1" applyBorder="1" applyAlignment="1">
      <alignment horizontal="center"/>
    </xf>
    <xf numFmtId="1" fontId="8" fillId="6" borderId="9" xfId="0" applyNumberFormat="1" applyFont="1" applyFill="1" applyBorder="1" applyAlignment="1">
      <alignment horizontal="center"/>
    </xf>
    <xf numFmtId="0" fontId="8" fillId="6" borderId="9" xfId="0" applyFont="1" applyFill="1" applyBorder="1" applyAlignment="1">
      <alignment horizontal="center"/>
    </xf>
    <xf numFmtId="44" fontId="8" fillId="0" borderId="28" xfId="1" applyFont="1" applyBorder="1" applyAlignment="1">
      <alignment horizontal="center"/>
    </xf>
    <xf numFmtId="0" fontId="10" fillId="4" borderId="17" xfId="0" applyFont="1" applyFill="1" applyBorder="1" applyAlignment="1">
      <alignment horizontal="right"/>
    </xf>
    <xf numFmtId="0" fontId="10" fillId="4" borderId="12" xfId="0" applyFont="1" applyFill="1" applyBorder="1" applyAlignment="1">
      <alignment horizontal="left"/>
    </xf>
    <xf numFmtId="49" fontId="10" fillId="4" borderId="12" xfId="0" applyNumberFormat="1" applyFont="1" applyFill="1" applyBorder="1" applyAlignment="1">
      <alignment horizontal="center"/>
    </xf>
    <xf numFmtId="1" fontId="10" fillId="4" borderId="12" xfId="0" applyNumberFormat="1" applyFont="1" applyFill="1" applyBorder="1" applyAlignment="1">
      <alignment horizontal="center"/>
    </xf>
    <xf numFmtId="44" fontId="10" fillId="4" borderId="37" xfId="1" applyFont="1" applyFill="1" applyBorder="1" applyAlignment="1">
      <alignment horizontal="center"/>
    </xf>
    <xf numFmtId="0" fontId="2" fillId="0" borderId="0" xfId="0" applyFont="1" applyAlignment="1">
      <alignment horizontal="left"/>
    </xf>
    <xf numFmtId="44" fontId="8" fillId="6" borderId="28" xfId="1" applyFont="1" applyFill="1" applyBorder="1" applyAlignment="1">
      <alignment horizontal="center"/>
    </xf>
    <xf numFmtId="0" fontId="10" fillId="4" borderId="38" xfId="0" applyFont="1" applyFill="1" applyBorder="1"/>
    <xf numFmtId="0" fontId="10" fillId="4" borderId="20" xfId="0" applyFont="1" applyFill="1" applyBorder="1"/>
    <xf numFmtId="49" fontId="10" fillId="4" borderId="21" xfId="0" applyNumberFormat="1" applyFont="1" applyFill="1" applyBorder="1" applyAlignment="1">
      <alignment horizontal="center"/>
    </xf>
    <xf numFmtId="1" fontId="10" fillId="4" borderId="21" xfId="0" applyNumberFormat="1" applyFont="1" applyFill="1" applyBorder="1" applyAlignment="1">
      <alignment horizontal="center"/>
    </xf>
    <xf numFmtId="44" fontId="10" fillId="4" borderId="29" xfId="1" applyFont="1" applyFill="1" applyBorder="1" applyAlignment="1">
      <alignment horizontal="center"/>
    </xf>
    <xf numFmtId="0" fontId="10" fillId="0" borderId="34" xfId="0" applyFont="1" applyBorder="1"/>
    <xf numFmtId="0" fontId="8" fillId="0" borderId="35" xfId="0" applyFont="1" applyBorder="1" applyAlignment="1">
      <alignment horizontal="left"/>
    </xf>
    <xf numFmtId="49" fontId="8" fillId="0" borderId="35" xfId="0" applyNumberFormat="1" applyFont="1" applyBorder="1" applyAlignment="1">
      <alignment horizontal="center"/>
    </xf>
    <xf numFmtId="1" fontId="8" fillId="0" borderId="35" xfId="0" applyNumberFormat="1" applyFont="1" applyBorder="1" applyAlignment="1">
      <alignment horizontal="center"/>
    </xf>
    <xf numFmtId="1" fontId="8" fillId="0" borderId="36" xfId="0" applyNumberFormat="1" applyFont="1" applyBorder="1" applyAlignment="1">
      <alignment horizontal="center"/>
    </xf>
    <xf numFmtId="0" fontId="8" fillId="0" borderId="10" xfId="0" applyFont="1" applyBorder="1" applyAlignment="1">
      <alignment horizontal="left"/>
    </xf>
    <xf numFmtId="0" fontId="8" fillId="0" borderId="9" xfId="0" applyFont="1" applyBorder="1" applyAlignment="1">
      <alignment horizontal="left"/>
    </xf>
    <xf numFmtId="0" fontId="8" fillId="0" borderId="9" xfId="0" applyFont="1" applyBorder="1" applyAlignment="1">
      <alignment horizontal="center"/>
    </xf>
    <xf numFmtId="44" fontId="8" fillId="0" borderId="28" xfId="1" applyFont="1" applyFill="1" applyBorder="1" applyAlignment="1">
      <alignment horizontal="center"/>
    </xf>
    <xf numFmtId="44" fontId="8" fillId="0" borderId="36" xfId="1" applyFont="1" applyFill="1" applyBorder="1" applyAlignment="1">
      <alignment horizontal="center"/>
    </xf>
    <xf numFmtId="49" fontId="8" fillId="0" borderId="9" xfId="0" applyNumberFormat="1" applyFont="1" applyBorder="1" applyAlignment="1">
      <alignment horizontal="center"/>
    </xf>
    <xf numFmtId="0" fontId="8" fillId="0" borderId="10" xfId="0" applyFont="1" applyBorder="1" applyAlignment="1">
      <alignment horizontal="left" vertical="center"/>
    </xf>
    <xf numFmtId="0" fontId="8" fillId="0" borderId="9" xfId="0" applyFont="1" applyBorder="1" applyAlignment="1">
      <alignment horizontal="left" vertical="center"/>
    </xf>
    <xf numFmtId="0" fontId="10" fillId="4" borderId="38" xfId="0" applyFont="1" applyFill="1" applyBorder="1" applyAlignment="1">
      <alignment horizontal="right"/>
    </xf>
    <xf numFmtId="0" fontId="10" fillId="4" borderId="21" xfId="0" applyFont="1" applyFill="1" applyBorder="1" applyAlignment="1">
      <alignment horizontal="left"/>
    </xf>
    <xf numFmtId="0" fontId="8" fillId="0" borderId="7" xfId="0" applyFont="1" applyBorder="1"/>
    <xf numFmtId="0" fontId="10" fillId="0" borderId="7" xfId="0" applyFont="1" applyBorder="1"/>
    <xf numFmtId="1" fontId="10" fillId="0" borderId="7" xfId="0" applyNumberFormat="1" applyFont="1" applyBorder="1"/>
    <xf numFmtId="0" fontId="10" fillId="0" borderId="10" xfId="0" applyFont="1" applyBorder="1"/>
    <xf numFmtId="0" fontId="8" fillId="0" borderId="9" xfId="0" applyFont="1" applyBorder="1"/>
    <xf numFmtId="0" fontId="10" fillId="0" borderId="9" xfId="0" applyFont="1" applyBorder="1"/>
    <xf numFmtId="1" fontId="10" fillId="0" borderId="9" xfId="0" applyNumberFormat="1" applyFont="1" applyBorder="1"/>
    <xf numFmtId="0" fontId="8" fillId="0" borderId="28" xfId="0" applyFont="1" applyBorder="1"/>
    <xf numFmtId="44" fontId="8" fillId="0" borderId="28" xfId="1" applyFont="1" applyFill="1" applyBorder="1"/>
    <xf numFmtId="44" fontId="8" fillId="0" borderId="9" xfId="1" applyFont="1" applyFill="1" applyBorder="1"/>
    <xf numFmtId="0" fontId="4" fillId="0" borderId="9" xfId="0" applyFont="1" applyBorder="1" applyAlignment="1">
      <alignment horizontal="center" vertical="center" wrapText="1"/>
    </xf>
    <xf numFmtId="1" fontId="4" fillId="0" borderId="9" xfId="0" applyNumberFormat="1" applyFont="1" applyBorder="1" applyAlignment="1">
      <alignment horizontal="center" vertical="center" wrapText="1"/>
    </xf>
    <xf numFmtId="0" fontId="4" fillId="0" borderId="9" xfId="0" applyFont="1" applyBorder="1" applyAlignment="1">
      <alignment horizontal="center"/>
    </xf>
    <xf numFmtId="0" fontId="11" fillId="0" borderId="9" xfId="0" applyFont="1" applyBorder="1" applyAlignment="1">
      <alignment horizontal="left" vertical="center" wrapText="1"/>
    </xf>
    <xf numFmtId="0" fontId="11" fillId="0" borderId="9" xfId="0" applyFont="1" applyBorder="1" applyAlignment="1">
      <alignment horizontal="center" vertical="center" wrapText="1"/>
    </xf>
    <xf numFmtId="1" fontId="11" fillId="0" borderId="9" xfId="0" applyNumberFormat="1" applyFont="1" applyBorder="1" applyAlignment="1">
      <alignment horizontal="center" vertical="center" wrapText="1"/>
    </xf>
    <xf numFmtId="0" fontId="4" fillId="0" borderId="9" xfId="0" applyFont="1" applyBorder="1" applyAlignment="1">
      <alignment horizontal="center" vertical="center"/>
    </xf>
    <xf numFmtId="1" fontId="4" fillId="0" borderId="9" xfId="0" applyNumberFormat="1" applyFont="1" applyBorder="1" applyAlignment="1">
      <alignment horizontal="center" vertical="center"/>
    </xf>
    <xf numFmtId="49" fontId="8" fillId="0" borderId="9" xfId="0" applyNumberFormat="1" applyFont="1" applyBorder="1" applyAlignment="1">
      <alignment horizontal="left" vertical="center"/>
    </xf>
    <xf numFmtId="0" fontId="8" fillId="0" borderId="9" xfId="0" applyFont="1" applyBorder="1" applyAlignment="1">
      <alignment horizontal="center" vertical="center"/>
    </xf>
    <xf numFmtId="1" fontId="8" fillId="0" borderId="9" xfId="0" applyNumberFormat="1" applyFont="1" applyBorder="1" applyAlignment="1">
      <alignment horizontal="center" vertical="center"/>
    </xf>
    <xf numFmtId="0" fontId="8" fillId="0" borderId="9" xfId="0" applyFont="1" applyBorder="1" applyAlignment="1">
      <alignment horizontal="left" vertical="center" wrapText="1"/>
    </xf>
    <xf numFmtId="49" fontId="8" fillId="0" borderId="9" xfId="0" applyNumberFormat="1" applyFont="1" applyBorder="1" applyAlignment="1">
      <alignment horizontal="center" vertical="center"/>
    </xf>
    <xf numFmtId="1" fontId="2" fillId="12" borderId="42" xfId="0" applyNumberFormat="1" applyFont="1" applyFill="1" applyBorder="1" applyAlignment="1">
      <alignment horizontal="center" vertical="center"/>
    </xf>
    <xf numFmtId="44" fontId="2" fillId="12" borderId="42" xfId="0" applyNumberFormat="1" applyFont="1" applyFill="1" applyBorder="1" applyAlignment="1">
      <alignment horizontal="center" vertical="center"/>
    </xf>
    <xf numFmtId="1" fontId="10" fillId="13" borderId="7" xfId="0" applyNumberFormat="1" applyFont="1" applyFill="1" applyBorder="1" applyAlignment="1">
      <alignment horizontal="center" vertical="center" wrapText="1"/>
    </xf>
    <xf numFmtId="44" fontId="10" fillId="13" borderId="7" xfId="0" applyNumberFormat="1" applyFont="1" applyFill="1" applyBorder="1" applyAlignment="1">
      <alignment horizontal="center" vertical="center" wrapText="1"/>
    </xf>
    <xf numFmtId="44" fontId="8" fillId="0" borderId="35" xfId="1" applyFont="1" applyBorder="1" applyAlignment="1" applyProtection="1">
      <alignment vertical="center"/>
      <protection locked="0"/>
    </xf>
    <xf numFmtId="2" fontId="8" fillId="0" borderId="35" xfId="0" applyNumberFormat="1" applyFont="1" applyBorder="1" applyAlignment="1">
      <alignment horizontal="center" vertical="center"/>
    </xf>
    <xf numFmtId="44" fontId="8" fillId="0" borderId="12" xfId="1" applyFont="1" applyBorder="1" applyAlignment="1" applyProtection="1">
      <alignment vertical="center"/>
      <protection locked="0"/>
    </xf>
    <xf numFmtId="2" fontId="8" fillId="0" borderId="12" xfId="0" applyNumberFormat="1" applyFont="1" applyBorder="1" applyAlignment="1">
      <alignment horizontal="center" vertical="center"/>
    </xf>
    <xf numFmtId="2" fontId="2" fillId="12" borderId="42" xfId="0" applyNumberFormat="1" applyFont="1" applyFill="1" applyBorder="1" applyAlignment="1">
      <alignment horizontal="center" vertical="center"/>
    </xf>
    <xf numFmtId="0" fontId="3" fillId="0" borderId="0" xfId="0" applyFont="1" applyAlignment="1">
      <alignment horizontal="center" vertical="center"/>
    </xf>
    <xf numFmtId="1" fontId="3" fillId="0" borderId="0" xfId="0" applyNumberFormat="1" applyFont="1" applyAlignment="1">
      <alignment horizontal="left" vertical="center"/>
    </xf>
    <xf numFmtId="44" fontId="3" fillId="0" borderId="0" xfId="0" applyNumberFormat="1" applyFont="1" applyAlignment="1">
      <alignment horizontal="right" vertical="center"/>
    </xf>
    <xf numFmtId="0" fontId="3" fillId="0" borderId="0" xfId="0" applyFont="1" applyAlignment="1">
      <alignment horizontal="left" vertical="center"/>
    </xf>
    <xf numFmtId="44" fontId="3" fillId="0" borderId="0" xfId="1" applyFont="1" applyFill="1" applyBorder="1" applyAlignment="1">
      <alignment vertical="center"/>
    </xf>
    <xf numFmtId="0" fontId="3" fillId="0" borderId="0" xfId="2" applyFont="1" applyFill="1" applyBorder="1" applyAlignment="1">
      <alignment horizontal="center" vertical="center"/>
    </xf>
    <xf numFmtId="44" fontId="3" fillId="0" borderId="0" xfId="1" applyFont="1" applyBorder="1" applyAlignment="1">
      <alignment vertical="center"/>
    </xf>
    <xf numFmtId="0" fontId="3" fillId="0" borderId="0" xfId="0" applyFont="1" applyAlignment="1">
      <alignment vertical="center" wrapText="1"/>
    </xf>
    <xf numFmtId="1" fontId="3" fillId="0" borderId="0" xfId="0" applyNumberFormat="1" applyFont="1" applyAlignment="1">
      <alignment horizontal="left" vertical="center" wrapText="1"/>
    </xf>
    <xf numFmtId="44" fontId="3" fillId="0" borderId="0" xfId="0" applyNumberFormat="1" applyFont="1" applyAlignment="1">
      <alignment horizontal="right" vertical="center" wrapText="1"/>
    </xf>
    <xf numFmtId="0" fontId="8" fillId="0" borderId="0" xfId="0" applyFont="1" applyAlignment="1">
      <alignment horizontal="left" vertical="center" wrapText="1"/>
    </xf>
    <xf numFmtId="1" fontId="8" fillId="0" borderId="0" xfId="0" applyNumberFormat="1" applyFont="1" applyAlignment="1">
      <alignment horizontal="left" vertical="center"/>
    </xf>
    <xf numFmtId="44" fontId="8" fillId="0" borderId="0" xfId="0" applyNumberFormat="1" applyFont="1" applyAlignment="1">
      <alignment horizontal="right" vertical="center"/>
    </xf>
    <xf numFmtId="0" fontId="8" fillId="0" borderId="0" xfId="0" applyFont="1" applyAlignment="1">
      <alignment horizontal="left" vertical="center"/>
    </xf>
    <xf numFmtId="44" fontId="8" fillId="0" borderId="0" xfId="1" applyFont="1" applyBorder="1" applyAlignment="1"/>
    <xf numFmtId="0" fontId="8" fillId="0" borderId="0" xfId="0" applyFont="1" applyAlignment="1">
      <alignment horizontal="left" wrapText="1"/>
    </xf>
    <xf numFmtId="44" fontId="0" fillId="0" borderId="0" xfId="0" applyNumberFormat="1"/>
    <xf numFmtId="0" fontId="10" fillId="10" borderId="32" xfId="0" applyFont="1" applyFill="1" applyBorder="1" applyAlignment="1">
      <alignment vertical="center"/>
    </xf>
    <xf numFmtId="0" fontId="10" fillId="10" borderId="3" xfId="0" applyFont="1" applyFill="1" applyBorder="1" applyAlignment="1">
      <alignment vertical="center"/>
    </xf>
    <xf numFmtId="6" fontId="10" fillId="10" borderId="4" xfId="0" applyNumberFormat="1" applyFont="1" applyFill="1" applyBorder="1" applyAlignment="1">
      <alignment vertical="center"/>
    </xf>
    <xf numFmtId="6" fontId="10" fillId="3" borderId="28" xfId="0" applyNumberFormat="1" applyFont="1" applyFill="1" applyBorder="1" applyAlignment="1">
      <alignment horizontal="right" vertical="center" wrapText="1"/>
    </xf>
    <xf numFmtId="1" fontId="10" fillId="7" borderId="20" xfId="0" applyNumberFormat="1" applyFont="1" applyFill="1" applyBorder="1" applyAlignment="1">
      <alignment horizontal="center" vertical="center"/>
    </xf>
    <xf numFmtId="0" fontId="10" fillId="4" borderId="9" xfId="0" applyFont="1" applyFill="1" applyBorder="1"/>
    <xf numFmtId="0" fontId="8" fillId="4" borderId="9" xfId="0" applyFont="1" applyFill="1" applyBorder="1"/>
    <xf numFmtId="1" fontId="10" fillId="4" borderId="9" xfId="0" applyNumberFormat="1" applyFont="1" applyFill="1" applyBorder="1"/>
    <xf numFmtId="0" fontId="2" fillId="0" borderId="2" xfId="0" applyFont="1" applyBorder="1" applyAlignment="1" applyProtection="1">
      <alignment horizontal="left" wrapText="1"/>
      <protection locked="0"/>
    </xf>
    <xf numFmtId="0" fontId="2" fillId="0" borderId="3" xfId="0" applyFont="1" applyBorder="1" applyAlignment="1" applyProtection="1">
      <alignment horizontal="left" wrapText="1"/>
      <protection locked="0"/>
    </xf>
    <xf numFmtId="0" fontId="2" fillId="0" borderId="4" xfId="0" applyFont="1" applyBorder="1" applyAlignment="1" applyProtection="1">
      <alignment horizontal="left" wrapText="1"/>
      <protection locked="0"/>
    </xf>
    <xf numFmtId="0" fontId="10" fillId="10" borderId="32" xfId="0" applyFont="1" applyFill="1" applyBorder="1" applyAlignment="1">
      <alignment horizontal="left" vertical="center"/>
    </xf>
    <xf numFmtId="0" fontId="10" fillId="10" borderId="3" xfId="0" applyFont="1" applyFill="1" applyBorder="1" applyAlignment="1">
      <alignment horizontal="left" vertical="center"/>
    </xf>
    <xf numFmtId="0" fontId="10" fillId="10" borderId="4" xfId="0" applyFont="1" applyFill="1" applyBorder="1" applyAlignment="1">
      <alignment horizontal="left" vertical="center"/>
    </xf>
    <xf numFmtId="0" fontId="2" fillId="12" borderId="39" xfId="0" applyFont="1" applyFill="1" applyBorder="1" applyAlignment="1">
      <alignment horizontal="left" vertical="center"/>
    </xf>
    <xf numFmtId="0" fontId="2" fillId="12" borderId="40" xfId="0" applyFont="1" applyFill="1" applyBorder="1" applyAlignment="1">
      <alignment horizontal="left" vertical="center"/>
    </xf>
    <xf numFmtId="0" fontId="2" fillId="12" borderId="41" xfId="0" applyFont="1" applyFill="1" applyBorder="1" applyAlignment="1">
      <alignment horizontal="left" vertical="center"/>
    </xf>
    <xf numFmtId="0" fontId="10" fillId="13" borderId="5" xfId="0" applyFont="1" applyFill="1" applyBorder="1" applyAlignment="1">
      <alignment horizontal="center" vertical="center" wrapText="1"/>
    </xf>
    <xf numFmtId="0" fontId="10" fillId="13" borderId="23" xfId="0" applyFont="1" applyFill="1" applyBorder="1" applyAlignment="1">
      <alignment horizontal="center" vertical="center" wrapText="1"/>
    </xf>
    <xf numFmtId="0" fontId="10" fillId="13" borderId="43"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10" fillId="13" borderId="24" xfId="0" applyFont="1" applyFill="1" applyBorder="1" applyAlignment="1">
      <alignment horizontal="center" vertical="center" wrapText="1"/>
    </xf>
    <xf numFmtId="0" fontId="10" fillId="13" borderId="5" xfId="0" applyFont="1" applyFill="1" applyBorder="1" applyAlignment="1">
      <alignment horizontal="left" vertical="center" wrapText="1"/>
    </xf>
    <xf numFmtId="0" fontId="10" fillId="13" borderId="23" xfId="0" applyFont="1" applyFill="1" applyBorder="1" applyAlignment="1">
      <alignment horizontal="left" vertical="center" wrapText="1"/>
    </xf>
    <xf numFmtId="0" fontId="10" fillId="13" borderId="43" xfId="0" applyFont="1" applyFill="1" applyBorder="1" applyAlignment="1">
      <alignment horizontal="left" vertical="center" wrapText="1"/>
    </xf>
    <xf numFmtId="6" fontId="10" fillId="13" borderId="8" xfId="0" applyNumberFormat="1" applyFont="1" applyFill="1" applyBorder="1" applyAlignment="1">
      <alignment horizontal="right" vertical="center" wrapText="1"/>
    </xf>
    <xf numFmtId="0" fontId="10" fillId="13" borderId="24" xfId="0" applyFont="1" applyFill="1" applyBorder="1" applyAlignment="1">
      <alignment horizontal="right" vertical="center" wrapText="1"/>
    </xf>
    <xf numFmtId="0" fontId="8" fillId="0" borderId="25" xfId="0" applyFont="1" applyBorder="1" applyAlignment="1">
      <alignment horizontal="left" vertical="center" wrapText="1"/>
    </xf>
    <xf numFmtId="0" fontId="8" fillId="0" borderId="26" xfId="0" applyFont="1" applyBorder="1" applyAlignment="1">
      <alignment horizontal="left" vertical="center" wrapText="1"/>
    </xf>
    <xf numFmtId="0" fontId="8" fillId="0" borderId="27" xfId="0" applyFont="1" applyBorder="1" applyAlignment="1">
      <alignment horizontal="left" vertical="center" wrapText="1"/>
    </xf>
    <xf numFmtId="44" fontId="8" fillId="0" borderId="11" xfId="0" applyNumberFormat="1" applyFont="1" applyBorder="1" applyAlignment="1">
      <alignment horizontal="center" vertical="center"/>
    </xf>
    <xf numFmtId="44" fontId="8" fillId="0" borderId="44" xfId="0" applyNumberFormat="1" applyFont="1" applyBorder="1" applyAlignment="1">
      <alignment horizontal="center" vertical="center"/>
    </xf>
    <xf numFmtId="0" fontId="8" fillId="0" borderId="45" xfId="0" applyFont="1" applyBorder="1" applyAlignment="1">
      <alignment horizontal="left" vertical="center" wrapText="1"/>
    </xf>
    <xf numFmtId="0" fontId="8" fillId="0" borderId="46" xfId="0" applyFont="1" applyBorder="1" applyAlignment="1">
      <alignment horizontal="left" vertical="center" wrapText="1"/>
    </xf>
    <xf numFmtId="0" fontId="8" fillId="0" borderId="47" xfId="0" applyFont="1" applyBorder="1" applyAlignment="1">
      <alignment horizontal="left" vertical="center" wrapText="1"/>
    </xf>
    <xf numFmtId="44" fontId="8" fillId="0" borderId="16" xfId="0" applyNumberFormat="1" applyFont="1" applyBorder="1" applyAlignment="1">
      <alignment horizontal="center" vertical="center"/>
    </xf>
    <xf numFmtId="44" fontId="8" fillId="0" borderId="48" xfId="0" applyNumberFormat="1" applyFont="1" applyBorder="1" applyAlignment="1">
      <alignment horizontal="center" vertical="center"/>
    </xf>
    <xf numFmtId="6" fontId="10" fillId="13" borderId="2" xfId="0" applyNumberFormat="1" applyFont="1" applyFill="1" applyBorder="1" applyAlignment="1">
      <alignment horizontal="right" vertical="center" wrapText="1"/>
    </xf>
    <xf numFmtId="6" fontId="10" fillId="13" borderId="4" xfId="0" applyNumberFormat="1" applyFont="1" applyFill="1" applyBorder="1" applyAlignment="1">
      <alignment horizontal="right" vertical="center" wrapText="1"/>
    </xf>
    <xf numFmtId="0" fontId="10" fillId="12" borderId="39" xfId="0" applyFont="1" applyFill="1" applyBorder="1" applyAlignment="1">
      <alignment horizontal="left" vertical="center"/>
    </xf>
    <xf numFmtId="0" fontId="10" fillId="12" borderId="40" xfId="0" applyFont="1" applyFill="1" applyBorder="1" applyAlignment="1">
      <alignment horizontal="left" vertical="center"/>
    </xf>
    <xf numFmtId="0" fontId="10" fillId="12" borderId="41" xfId="0" applyFont="1" applyFill="1" applyBorder="1" applyAlignment="1">
      <alignment horizontal="left" vertical="center"/>
    </xf>
    <xf numFmtId="44" fontId="2" fillId="12" borderId="49" xfId="0" applyNumberFormat="1" applyFont="1" applyFill="1" applyBorder="1" applyAlignment="1">
      <alignment horizontal="center" vertical="center"/>
    </xf>
    <xf numFmtId="44" fontId="2" fillId="12" borderId="50" xfId="0" applyNumberFormat="1" applyFont="1" applyFill="1" applyBorder="1" applyAlignment="1">
      <alignment horizontal="center" vertical="center"/>
    </xf>
    <xf numFmtId="0" fontId="3" fillId="0" borderId="30" xfId="0" applyFont="1" applyBorder="1" applyAlignment="1">
      <alignment horizontal="left" vertical="center" wrapText="1"/>
    </xf>
    <xf numFmtId="0" fontId="3" fillId="0" borderId="0" xfId="0" applyFont="1" applyAlignment="1">
      <alignment horizontal="left" vertical="center" wrapText="1"/>
    </xf>
    <xf numFmtId="0" fontId="2" fillId="0" borderId="2" xfId="0" applyFont="1" applyBorder="1" applyAlignment="1">
      <alignment horizontal="left" wrapText="1"/>
    </xf>
    <xf numFmtId="0" fontId="2" fillId="0" borderId="3" xfId="0" applyFont="1" applyBorder="1" applyAlignment="1">
      <alignment horizontal="left" wrapText="1"/>
    </xf>
    <xf numFmtId="0" fontId="2" fillId="0" borderId="4" xfId="0" applyFont="1" applyBorder="1" applyAlignment="1">
      <alignment horizontal="left" wrapText="1"/>
    </xf>
    <xf numFmtId="0" fontId="2" fillId="7" borderId="18" xfId="0" applyFont="1" applyFill="1" applyBorder="1" applyAlignment="1">
      <alignment horizontal="left" vertical="center"/>
    </xf>
    <xf numFmtId="0" fontId="2" fillId="7" borderId="19" xfId="0" applyFont="1" applyFill="1" applyBorder="1" applyAlignment="1">
      <alignment horizontal="left" vertical="center"/>
    </xf>
    <xf numFmtId="0" fontId="2" fillId="7" borderId="20" xfId="0" applyFont="1" applyFill="1" applyBorder="1" applyAlignment="1">
      <alignment horizontal="left" vertical="center"/>
    </xf>
    <xf numFmtId="0" fontId="10" fillId="2" borderId="5" xfId="0" applyFont="1" applyFill="1" applyBorder="1" applyAlignment="1">
      <alignment horizontal="left" vertical="center"/>
    </xf>
    <xf numFmtId="0" fontId="10" fillId="2" borderId="23" xfId="0" applyFont="1" applyFill="1" applyBorder="1" applyAlignment="1">
      <alignment horizontal="left" vertical="center"/>
    </xf>
    <xf numFmtId="0" fontId="10" fillId="2" borderId="24" xfId="0" applyFont="1" applyFill="1" applyBorder="1" applyAlignment="1">
      <alignment horizontal="left" vertical="center"/>
    </xf>
    <xf numFmtId="0" fontId="10" fillId="3" borderId="25" xfId="0" applyFont="1" applyFill="1" applyBorder="1" applyAlignment="1">
      <alignment horizontal="center" vertical="center"/>
    </xf>
    <xf numFmtId="0" fontId="10" fillId="3" borderId="26" xfId="0" applyFont="1" applyFill="1" applyBorder="1" applyAlignment="1">
      <alignment horizontal="center" vertical="center"/>
    </xf>
    <xf numFmtId="0" fontId="10" fillId="3" borderId="27" xfId="0" applyFont="1" applyFill="1" applyBorder="1" applyAlignment="1">
      <alignment horizontal="center" vertical="center"/>
    </xf>
    <xf numFmtId="0" fontId="8" fillId="0" borderId="25" xfId="0" applyFont="1" applyBorder="1" applyAlignment="1">
      <alignment horizontal="left" wrapText="1"/>
    </xf>
    <xf numFmtId="0" fontId="8" fillId="0" borderId="26" xfId="0" applyFont="1" applyBorder="1" applyAlignment="1">
      <alignment horizontal="left" wrapText="1"/>
    </xf>
    <xf numFmtId="0" fontId="8" fillId="0" borderId="27" xfId="0" applyFont="1" applyBorder="1" applyAlignment="1">
      <alignment horizontal="left" wrapText="1"/>
    </xf>
    <xf numFmtId="0" fontId="10" fillId="3" borderId="25" xfId="0" applyFont="1" applyFill="1" applyBorder="1" applyAlignment="1">
      <alignment horizontal="left" vertical="center"/>
    </xf>
    <xf numFmtId="0" fontId="10" fillId="3" borderId="26" xfId="0" applyFont="1" applyFill="1" applyBorder="1" applyAlignment="1">
      <alignment horizontal="left" vertical="center"/>
    </xf>
    <xf numFmtId="0" fontId="10" fillId="3" borderId="27" xfId="0" applyFont="1" applyFill="1" applyBorder="1" applyAlignment="1">
      <alignment horizontal="left" vertical="center"/>
    </xf>
    <xf numFmtId="0" fontId="10" fillId="7" borderId="18" xfId="0" applyFont="1" applyFill="1" applyBorder="1" applyAlignment="1">
      <alignment horizontal="left" vertical="center" wrapText="1"/>
    </xf>
    <xf numFmtId="0" fontId="10" fillId="7" borderId="19" xfId="0" applyFont="1" applyFill="1" applyBorder="1" applyAlignment="1">
      <alignment horizontal="left" vertical="center" wrapText="1"/>
    </xf>
    <xf numFmtId="0" fontId="10" fillId="7" borderId="20" xfId="0" applyFont="1" applyFill="1" applyBorder="1" applyAlignment="1">
      <alignment horizontal="left" vertical="center" wrapText="1"/>
    </xf>
    <xf numFmtId="0" fontId="13" fillId="2" borderId="25" xfId="0" applyFont="1" applyFill="1" applyBorder="1" applyAlignment="1">
      <alignment vertical="center"/>
    </xf>
    <xf numFmtId="0" fontId="13" fillId="2" borderId="26" xfId="0" applyFont="1" applyFill="1" applyBorder="1" applyAlignment="1">
      <alignment vertical="center"/>
    </xf>
    <xf numFmtId="0" fontId="13" fillId="2" borderId="44" xfId="0" applyFont="1" applyFill="1" applyBorder="1" applyAlignment="1">
      <alignment vertical="center"/>
    </xf>
    <xf numFmtId="0" fontId="15" fillId="5" borderId="17" xfId="0" applyFont="1" applyFill="1" applyBorder="1"/>
    <xf numFmtId="0" fontId="15" fillId="5" borderId="12" xfId="0" applyFont="1" applyFill="1" applyBorder="1"/>
    <xf numFmtId="0" fontId="15" fillId="5" borderId="37" xfId="0" applyFont="1" applyFill="1" applyBorder="1"/>
    <xf numFmtId="0" fontId="13" fillId="14" borderId="31" xfId="0" applyFont="1" applyFill="1" applyBorder="1" applyAlignment="1">
      <alignment horizontal="right" vertical="center"/>
    </xf>
    <xf numFmtId="0" fontId="13" fillId="14" borderId="51" xfId="0" applyFont="1" applyFill="1" applyBorder="1" applyAlignment="1">
      <alignment horizontal="right" vertical="center"/>
    </xf>
    <xf numFmtId="44" fontId="13" fillId="0" borderId="51" xfId="0" applyNumberFormat="1" applyFont="1" applyBorder="1" applyAlignment="1">
      <alignment vertical="center"/>
    </xf>
    <xf numFmtId="44" fontId="13" fillId="0" borderId="52" xfId="0" applyNumberFormat="1" applyFont="1" applyBorder="1" applyAlignment="1">
      <alignment vertical="center"/>
    </xf>
    <xf numFmtId="0" fontId="14" fillId="0" borderId="10" xfId="0" applyFont="1" applyBorder="1"/>
    <xf numFmtId="0" fontId="14" fillId="0" borderId="9" xfId="0" applyFont="1" applyBorder="1"/>
    <xf numFmtId="44" fontId="14" fillId="0" borderId="9" xfId="0" applyNumberFormat="1" applyFont="1" applyBorder="1" applyProtection="1">
      <protection locked="0"/>
    </xf>
    <xf numFmtId="44" fontId="14" fillId="0" borderId="28" xfId="0" applyNumberFormat="1" applyFont="1" applyBorder="1" applyProtection="1">
      <protection locked="0"/>
    </xf>
    <xf numFmtId="0" fontId="13" fillId="0" borderId="10" xfId="0" applyFont="1" applyBorder="1" applyAlignment="1">
      <alignment horizontal="right"/>
    </xf>
    <xf numFmtId="0" fontId="13" fillId="0" borderId="9" xfId="0" applyFont="1" applyBorder="1" applyAlignment="1">
      <alignment horizontal="right"/>
    </xf>
    <xf numFmtId="44" fontId="13" fillId="0" borderId="9" xfId="0" applyNumberFormat="1" applyFont="1" applyBorder="1"/>
    <xf numFmtId="44" fontId="13" fillId="0" borderId="28" xfId="0" applyNumberFormat="1" applyFont="1" applyBorder="1"/>
    <xf numFmtId="0" fontId="10" fillId="0" borderId="31" xfId="0" applyFont="1" applyBorder="1" applyAlignment="1">
      <alignment horizontal="left" vertical="center"/>
    </xf>
    <xf numFmtId="0" fontId="10" fillId="0" borderId="51" xfId="0" applyFont="1" applyBorder="1" applyAlignment="1">
      <alignment horizontal="left" vertical="center"/>
    </xf>
    <xf numFmtId="0" fontId="0" fillId="0" borderId="51" xfId="0" applyBorder="1" applyAlignment="1" applyProtection="1">
      <alignment horizontal="center" vertical="center"/>
      <protection locked="0"/>
    </xf>
    <xf numFmtId="0" fontId="0" fillId="0" borderId="52" xfId="0" applyBorder="1" applyAlignment="1" applyProtection="1">
      <alignment horizontal="center" vertical="center"/>
      <protection locked="0"/>
    </xf>
    <xf numFmtId="0" fontId="10" fillId="14" borderId="31" xfId="0" applyFont="1" applyFill="1" applyBorder="1" applyAlignment="1">
      <alignment horizontal="center" vertical="center"/>
    </xf>
    <xf numFmtId="0" fontId="10" fillId="14" borderId="51" xfId="0" applyFont="1" applyFill="1" applyBorder="1" applyAlignment="1">
      <alignment horizontal="center" vertical="center"/>
    </xf>
    <xf numFmtId="44" fontId="10" fillId="14" borderId="51" xfId="0" applyNumberFormat="1" applyFont="1" applyFill="1" applyBorder="1" applyAlignment="1">
      <alignment horizontal="center" vertical="center" wrapText="1"/>
    </xf>
    <xf numFmtId="44" fontId="10" fillId="14" borderId="52" xfId="0" applyNumberFormat="1" applyFont="1" applyFill="1" applyBorder="1" applyAlignment="1">
      <alignment horizontal="center" vertical="center" wrapText="1"/>
    </xf>
    <xf numFmtId="0" fontId="13" fillId="10" borderId="53" xfId="0" applyFont="1" applyFill="1" applyBorder="1" applyAlignment="1">
      <alignment vertical="center"/>
    </xf>
    <xf numFmtId="0" fontId="13" fillId="10" borderId="54" xfId="0" applyFont="1" applyFill="1" applyBorder="1" applyAlignment="1">
      <alignment vertical="center"/>
    </xf>
    <xf numFmtId="0" fontId="13" fillId="10" borderId="55" xfId="0" applyFont="1" applyFill="1" applyBorder="1" applyAlignment="1">
      <alignment vertical="center"/>
    </xf>
    <xf numFmtId="0" fontId="15" fillId="5" borderId="10" xfId="0" applyFont="1" applyFill="1" applyBorder="1"/>
    <xf numFmtId="0" fontId="15" fillId="5" borderId="9" xfId="0" applyFont="1" applyFill="1" applyBorder="1"/>
    <xf numFmtId="0" fontId="15" fillId="5" borderId="28" xfId="0" applyFont="1" applyFill="1" applyBorder="1"/>
  </cellXfs>
  <cellStyles count="3">
    <cellStyle name="Currency" xfId="1" builtinId="4"/>
    <cellStyle name="Neutral 2" xfId="2" xr:uid="{D9AEF6D3-567B-4EFC-8168-88F054C4DA59}"/>
    <cellStyle name="Normal" xfId="0" builtinId="0"/>
  </cellStyles>
  <dxfs count="0"/>
  <tableStyles count="0" defaultTableStyle="TableStyleMedium2" defaultPivotStyle="PivotStyleLight16"/>
  <colors>
    <mruColors>
      <color rgb="FF82E2A9"/>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person displayName="Lisa Combs" id="{A2C6CEF8-1B3C-406C-8414-F5DBBE215E19}" userId="S::lcombs@ph.lacounty.gov::e9093f49-8cc4-46eb-9e56-3fa647c00289"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H2" dT="2024-08-27T18:46:20.42" personId="{A2C6CEF8-1B3C-406C-8414-F5DBBE215E19}" id="{5A63D9A9-1F52-4B2B-8C29-45BD7F9900BE}">
    <text>Do we need this note on the final?</text>
  </threadedComment>
  <threadedComment ref="F25" dT="2024-08-27T18:50:35.88" personId="{A2C6CEF8-1B3C-406C-8414-F5DBBE215E19}" id="{1EADF0FD-C0B5-48F3-9786-7CDCD90BC8BA}">
    <text xml:space="preserve">Why is this not the entire sum for Centrifuge? Only thru F20?
</text>
  </threadedComment>
  <threadedComment ref="G25" dT="2024-08-27T18:51:05.10" personId="{A2C6CEF8-1B3C-406C-8414-F5DBBE215E19}" id="{0C986071-A85C-4ECA-B2BF-9411775395EF}">
    <text>Only though G20?</text>
  </threadedComment>
  <threadedComment ref="F34" dT="2024-08-27T18:51:59.40" personId="{A2C6CEF8-1B3C-406C-8414-F5DBBE215E19}" id="{5E01584A-AA26-4380-8A46-97973946416C}">
    <text>Please double check formula.</text>
  </threadedComment>
  <threadedComment ref="G34" dT="2024-08-27T18:52:21.15" personId="{A2C6CEF8-1B3C-406C-8414-F5DBBE215E19}" id="{B14C0864-7C01-4CF0-A618-9B688AC06ADE}">
    <text>Please double check formula.</text>
  </threadedComment>
  <threadedComment ref="F55" dT="2024-08-27T18:53:12.07" personId="{A2C6CEF8-1B3C-406C-8414-F5DBBE215E19}" id="{8007B440-85A2-4AF5-A7B1-5A2D4D0D9D35}">
    <text>Please double check formula.</text>
  </threadedComment>
  <threadedComment ref="G55" dT="2024-08-27T18:53:21.50" personId="{A2C6CEF8-1B3C-406C-8414-F5DBBE215E19}" id="{12F8E194-26E9-4711-864F-B75CCCE7B978}">
    <text>Please double check formula.</text>
  </threadedComment>
  <threadedComment ref="G88" dT="2024-08-27T18:54:16.47" personId="{A2C6CEF8-1B3C-406C-8414-F5DBBE215E19}" id="{84451F33-BD4A-4641-BB3B-3008F63B1FA9}">
    <text>Please double check formula.</text>
  </threadedComment>
  <threadedComment ref="F115" dT="2024-08-27T18:54:49.42" personId="{A2C6CEF8-1B3C-406C-8414-F5DBBE215E19}" id="{74F880F3-0F76-4118-8EE2-A508EBC6E0CD}">
    <text>Please double check formula.</text>
  </threadedComment>
  <threadedComment ref="G115" dT="2024-08-27T18:54:56.50" personId="{A2C6CEF8-1B3C-406C-8414-F5DBBE215E19}" id="{042EABE5-2020-4C13-A613-6F70292F6B71}">
    <text>Please double check formula.</text>
  </threadedComment>
  <threadedComment ref="F127" dT="2024-08-27T18:55:34.80" personId="{A2C6CEF8-1B3C-406C-8414-F5DBBE215E19}" id="{E4F040D7-A0DC-4467-A2FC-05F9274F1EF0}">
    <text>Please double check formula.</text>
  </threadedComment>
  <threadedComment ref="G127" dT="2024-08-27T18:55:43.72" personId="{A2C6CEF8-1B3C-406C-8414-F5DBBE215E19}" id="{5AD35B73-4B5D-4F7E-8C89-31A89A0EC2F3}">
    <text>Please double check formula.</text>
  </threadedComment>
  <threadedComment ref="F145" dT="2024-08-27T18:56:11.87" personId="{A2C6CEF8-1B3C-406C-8414-F5DBBE215E19}" id="{7BD8B3F5-5CBB-4C55-9267-3D3F00367F25}">
    <text>Please double check formula.</text>
  </threadedComment>
  <threadedComment ref="G145" dT="2024-08-27T18:56:19.86" personId="{A2C6CEF8-1B3C-406C-8414-F5DBBE215E19}" id="{D760C6BF-9393-4ED5-AAAA-25DF1150ED3A}">
    <text>Please double check formula.</text>
  </threadedComment>
  <threadedComment ref="F162" dT="2024-08-27T18:56:50.44" personId="{A2C6CEF8-1B3C-406C-8414-F5DBBE215E19}" id="{C2DE4A3F-B776-4BE8-83CB-BF686D8D4F0A}">
    <text>Please double check formula.</text>
  </threadedComment>
  <threadedComment ref="G162" dT="2024-08-27T18:56:57.17" personId="{A2C6CEF8-1B3C-406C-8414-F5DBBE215E19}" id="{0B6B8A68-ACD5-4C6B-82F8-F5B744CAE1C1}">
    <text>Please double check formula.</text>
  </threadedComment>
  <threadedComment ref="D172" dT="2024-08-27T18:57:24.55" personId="{A2C6CEF8-1B3C-406C-8414-F5DBBE215E19}" id="{64AB4CAF-C003-47AE-82E8-D66F9C5BCACE}">
    <text>Please double check formula.</text>
  </threadedComment>
  <threadedComment ref="F172" dT="2024-08-27T18:57:32.10" personId="{A2C6CEF8-1B3C-406C-8414-F5DBBE215E19}" id="{5D72A6E0-30E7-4457-94B1-67DFFDA14E75}">
    <text>Please double check formula.</text>
  </threadedComment>
  <threadedComment ref="G172" dT="2024-08-27T18:57:40.73" personId="{A2C6CEF8-1B3C-406C-8414-F5DBBE215E19}" id="{DC5FBF20-89D5-4760-A45C-C941360D35E0}">
    <text>Please double check formula.</text>
  </threadedComment>
  <threadedComment ref="D181" dT="2024-08-27T18:58:00.55" personId="{A2C6CEF8-1B3C-406C-8414-F5DBBE215E19}" id="{BFD4A4ED-E480-4285-9988-2CB66652F94F}">
    <text>Please double check formula.</text>
  </threadedComment>
  <threadedComment ref="F181" dT="2024-08-27T18:58:12.49" personId="{A2C6CEF8-1B3C-406C-8414-F5DBBE215E19}" id="{90E68660-A7AE-48BB-99F0-57E6CB2AA77A}">
    <text>Please double check formula.</text>
  </threadedComment>
  <threadedComment ref="G181" dT="2024-08-27T18:58:21.34" personId="{A2C6CEF8-1B3C-406C-8414-F5DBBE215E19}" id="{13876A2C-026E-47C7-BA48-41F56E616242}">
    <text>Please double check formula.</text>
  </threadedComment>
  <threadedComment ref="F190" dT="2024-08-27T18:59:53.98" personId="{A2C6CEF8-1B3C-406C-8414-F5DBBE215E19}" id="{1DFDC1B7-6969-49B6-A6EB-42C3462C3631}">
    <text>Please double check formula.</text>
  </threadedComment>
  <threadedComment ref="G190" dT="2024-08-27T19:00:00.92" personId="{A2C6CEF8-1B3C-406C-8414-F5DBBE215E19}" id="{6CC79133-4912-443D-8BC8-4035B96EA7A1}">
    <text>Please double check formula.</text>
  </threadedComment>
  <threadedComment ref="G192" dT="2024-08-27T19:08:55.78" personId="{A2C6CEF8-1B3C-406C-8414-F5DBBE215E19}" id="{2A08A151-45EF-4B92-8F9F-9963EFCA17B1}">
    <text>Please double check formula. G190?</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575431-D9BA-4A58-959D-706464B769AE}">
  <dimension ref="A2:G317"/>
  <sheetViews>
    <sheetView view="pageLayout" topLeftCell="A46" zoomScaleNormal="85" zoomScaleSheetLayoutView="130" workbookViewId="0">
      <selection activeCell="D233" sqref="D233"/>
    </sheetView>
  </sheetViews>
  <sheetFormatPr defaultColWidth="8.85546875" defaultRowHeight="14.25" x14ac:dyDescent="0.2"/>
  <cols>
    <col min="1" max="1" width="29.140625" style="35" customWidth="1"/>
    <col min="2" max="2" width="25.5703125" style="246" customWidth="1"/>
    <col min="3" max="3" width="36.5703125" style="241" customWidth="1"/>
    <col min="4" max="4" width="12.42578125" style="242" customWidth="1"/>
    <col min="5" max="5" width="16.140625" style="243" customWidth="1"/>
    <col min="6" max="6" width="9.5703125" style="35" customWidth="1"/>
    <col min="7" max="7" width="19.85546875" style="245" customWidth="1"/>
    <col min="8" max="16384" width="8.85546875" style="35"/>
  </cols>
  <sheetData>
    <row r="2" spans="1:7" ht="15" thickBot="1" x14ac:dyDescent="0.25"/>
    <row r="3" spans="1:7" s="6" customFormat="1" ht="24.95" customHeight="1" thickBot="1" x14ac:dyDescent="0.3">
      <c r="A3" s="143" t="s">
        <v>0</v>
      </c>
      <c r="B3" s="256"/>
      <c r="C3" s="257"/>
      <c r="D3" s="257"/>
      <c r="E3" s="257"/>
      <c r="F3" s="257"/>
      <c r="G3" s="258"/>
    </row>
    <row r="4" spans="1:7" s="6" customFormat="1" ht="15.75" thickBot="1" x14ac:dyDescent="0.3">
      <c r="A4" s="144"/>
      <c r="B4" s="145"/>
      <c r="C4" s="145"/>
      <c r="D4" s="146"/>
      <c r="E4" s="147"/>
      <c r="F4" s="148"/>
      <c r="G4" s="149"/>
    </row>
    <row r="5" spans="1:7" s="150" customFormat="1" ht="24.95" customHeight="1" thickBot="1" x14ac:dyDescent="0.25">
      <c r="A5" s="259" t="s">
        <v>3</v>
      </c>
      <c r="B5" s="260"/>
      <c r="C5" s="260"/>
      <c r="D5" s="260"/>
      <c r="E5" s="260"/>
      <c r="F5" s="260"/>
      <c r="G5" s="261"/>
    </row>
    <row r="6" spans="1:7" ht="75" x14ac:dyDescent="0.2">
      <c r="A6" s="151" t="s">
        <v>4</v>
      </c>
      <c r="B6" s="152" t="s">
        <v>5</v>
      </c>
      <c r="C6" s="152" t="s">
        <v>6</v>
      </c>
      <c r="D6" s="153" t="s">
        <v>303</v>
      </c>
      <c r="E6" s="154" t="s">
        <v>304</v>
      </c>
      <c r="F6" s="155" t="s">
        <v>9</v>
      </c>
      <c r="G6" s="156" t="s">
        <v>305</v>
      </c>
    </row>
    <row r="7" spans="1:7" ht="15.75" thickBot="1" x14ac:dyDescent="0.25">
      <c r="A7" s="157" t="s">
        <v>306</v>
      </c>
      <c r="B7" s="158"/>
      <c r="C7" s="159"/>
      <c r="D7" s="160"/>
      <c r="E7" s="161"/>
      <c r="F7" s="158"/>
      <c r="G7" s="162"/>
    </row>
    <row r="8" spans="1:7" ht="15" x14ac:dyDescent="0.25">
      <c r="A8" s="163" t="s">
        <v>307</v>
      </c>
      <c r="B8" s="164"/>
      <c r="C8" s="164"/>
      <c r="D8" s="164"/>
      <c r="E8" s="164"/>
      <c r="F8" s="164"/>
      <c r="G8" s="165"/>
    </row>
    <row r="9" spans="1:7" x14ac:dyDescent="0.2">
      <c r="A9" s="166" t="s">
        <v>308</v>
      </c>
      <c r="B9" s="167" t="s">
        <v>309</v>
      </c>
      <c r="C9" s="168" t="s">
        <v>310</v>
      </c>
      <c r="D9" s="169">
        <v>6</v>
      </c>
      <c r="E9" s="169"/>
      <c r="F9" s="170">
        <v>1</v>
      </c>
      <c r="G9" s="171">
        <f>D9*E9*F9</f>
        <v>0</v>
      </c>
    </row>
    <row r="10" spans="1:7" x14ac:dyDescent="0.2">
      <c r="A10" s="166" t="s">
        <v>308</v>
      </c>
      <c r="B10" s="167" t="s">
        <v>311</v>
      </c>
      <c r="C10" s="168" t="s">
        <v>312</v>
      </c>
      <c r="D10" s="169">
        <v>1</v>
      </c>
      <c r="E10" s="169"/>
      <c r="F10" s="170">
        <v>1</v>
      </c>
      <c r="G10" s="171">
        <f>D10*E10*F10</f>
        <v>0</v>
      </c>
    </row>
    <row r="11" spans="1:7" s="177" customFormat="1" ht="15.75" thickBot="1" x14ac:dyDescent="0.3">
      <c r="A11" s="172" t="s">
        <v>17</v>
      </c>
      <c r="B11" s="173"/>
      <c r="C11" s="174"/>
      <c r="D11" s="175">
        <f>SUM(D9:D10)</f>
        <v>7</v>
      </c>
      <c r="E11" s="175"/>
      <c r="F11" s="175"/>
      <c r="G11" s="176">
        <f>SUM(G9:G10)</f>
        <v>0</v>
      </c>
    </row>
    <row r="12" spans="1:7" ht="15" x14ac:dyDescent="0.25">
      <c r="A12" s="163" t="s">
        <v>313</v>
      </c>
      <c r="B12" s="164"/>
      <c r="C12" s="164"/>
      <c r="D12" s="164"/>
      <c r="E12" s="164"/>
      <c r="F12" s="164"/>
      <c r="G12" s="165"/>
    </row>
    <row r="13" spans="1:7" x14ac:dyDescent="0.2">
      <c r="A13" s="166" t="s">
        <v>314</v>
      </c>
      <c r="B13" s="167" t="s">
        <v>315</v>
      </c>
      <c r="C13" s="170" t="s">
        <v>316</v>
      </c>
      <c r="D13" s="169">
        <v>1</v>
      </c>
      <c r="E13" s="169"/>
      <c r="F13" s="170">
        <v>2</v>
      </c>
      <c r="G13" s="178">
        <f>D13*E13*F13</f>
        <v>0</v>
      </c>
    </row>
    <row r="14" spans="1:7" x14ac:dyDescent="0.2">
      <c r="A14" s="166" t="s">
        <v>317</v>
      </c>
      <c r="B14" s="167" t="s">
        <v>318</v>
      </c>
      <c r="C14" s="168" t="s">
        <v>319</v>
      </c>
      <c r="D14" s="169">
        <v>1</v>
      </c>
      <c r="E14" s="169"/>
      <c r="F14" s="170">
        <v>2</v>
      </c>
      <c r="G14" s="178">
        <f>D14*E14*F14</f>
        <v>0</v>
      </c>
    </row>
    <row r="15" spans="1:7" x14ac:dyDescent="0.2">
      <c r="A15" s="166" t="s">
        <v>320</v>
      </c>
      <c r="B15" s="167" t="s">
        <v>321</v>
      </c>
      <c r="C15" s="168" t="s">
        <v>322</v>
      </c>
      <c r="D15" s="169">
        <v>5</v>
      </c>
      <c r="E15" s="169"/>
      <c r="F15" s="170">
        <v>2</v>
      </c>
      <c r="G15" s="178">
        <f>D15*E15*F15</f>
        <v>0</v>
      </c>
    </row>
    <row r="16" spans="1:7" x14ac:dyDescent="0.2">
      <c r="A16" s="166" t="s">
        <v>323</v>
      </c>
      <c r="B16" s="167" t="s">
        <v>324</v>
      </c>
      <c r="C16" s="168" t="s">
        <v>325</v>
      </c>
      <c r="D16" s="169">
        <v>2</v>
      </c>
      <c r="E16" s="169"/>
      <c r="F16" s="170">
        <v>2</v>
      </c>
      <c r="G16" s="178">
        <f>D16*E16*F16</f>
        <v>0</v>
      </c>
    </row>
    <row r="17" spans="1:7" ht="15.75" thickBot="1" x14ac:dyDescent="0.3">
      <c r="A17" s="179" t="s">
        <v>17</v>
      </c>
      <c r="B17" s="180"/>
      <c r="C17" s="181"/>
      <c r="D17" s="182">
        <f>SUM(D13:D16)</f>
        <v>9</v>
      </c>
      <c r="E17" s="182"/>
      <c r="F17" s="182"/>
      <c r="G17" s="183">
        <f>SUM(G13:G16)</f>
        <v>0</v>
      </c>
    </row>
    <row r="18" spans="1:7" ht="15" x14ac:dyDescent="0.25">
      <c r="A18" s="184" t="s">
        <v>326</v>
      </c>
      <c r="B18" s="185"/>
      <c r="C18" s="186"/>
      <c r="D18" s="187"/>
      <c r="E18" s="187"/>
      <c r="F18" s="187"/>
      <c r="G18" s="188"/>
    </row>
    <row r="19" spans="1:7" ht="14.25" customHeight="1" x14ac:dyDescent="0.2">
      <c r="A19" s="189" t="s">
        <v>32</v>
      </c>
      <c r="B19" s="190" t="s">
        <v>327</v>
      </c>
      <c r="C19" s="191" t="s">
        <v>328</v>
      </c>
      <c r="D19" s="107">
        <v>4</v>
      </c>
      <c r="E19" s="107"/>
      <c r="F19" s="191">
        <v>2</v>
      </c>
      <c r="G19" s="192">
        <f t="shared" ref="G19:G35" si="0">D19*E19*F19</f>
        <v>0</v>
      </c>
    </row>
    <row r="20" spans="1:7" x14ac:dyDescent="0.2">
      <c r="A20" s="189" t="s">
        <v>32</v>
      </c>
      <c r="B20" s="190" t="s">
        <v>329</v>
      </c>
      <c r="C20" s="191" t="s">
        <v>330</v>
      </c>
      <c r="D20" s="107">
        <v>2</v>
      </c>
      <c r="E20" s="107"/>
      <c r="F20" s="191">
        <v>2</v>
      </c>
      <c r="G20" s="193">
        <f t="shared" si="0"/>
        <v>0</v>
      </c>
    </row>
    <row r="21" spans="1:7" x14ac:dyDescent="0.2">
      <c r="A21" s="189" t="s">
        <v>331</v>
      </c>
      <c r="B21" s="190" t="s">
        <v>329</v>
      </c>
      <c r="C21" s="194" t="s">
        <v>332</v>
      </c>
      <c r="D21" s="107">
        <v>1</v>
      </c>
      <c r="E21" s="107"/>
      <c r="F21" s="191">
        <v>2</v>
      </c>
      <c r="G21" s="193">
        <f t="shared" si="0"/>
        <v>0</v>
      </c>
    </row>
    <row r="22" spans="1:7" x14ac:dyDescent="0.2">
      <c r="A22" s="189" t="s">
        <v>331</v>
      </c>
      <c r="B22" s="190" t="s">
        <v>329</v>
      </c>
      <c r="C22" s="194" t="s">
        <v>333</v>
      </c>
      <c r="D22" s="107">
        <v>1</v>
      </c>
      <c r="E22" s="107"/>
      <c r="F22" s="191">
        <v>2</v>
      </c>
      <c r="G22" s="193">
        <f t="shared" si="0"/>
        <v>0</v>
      </c>
    </row>
    <row r="23" spans="1:7" x14ac:dyDescent="0.2">
      <c r="A23" s="189" t="s">
        <v>32</v>
      </c>
      <c r="B23" s="190" t="s">
        <v>334</v>
      </c>
      <c r="C23" s="194" t="s">
        <v>335</v>
      </c>
      <c r="D23" s="107">
        <v>4</v>
      </c>
      <c r="E23" s="107"/>
      <c r="F23" s="191">
        <v>2</v>
      </c>
      <c r="G23" s="193">
        <f t="shared" si="0"/>
        <v>0</v>
      </c>
    </row>
    <row r="24" spans="1:7" x14ac:dyDescent="0.2">
      <c r="A24" s="189" t="s">
        <v>32</v>
      </c>
      <c r="B24" s="190" t="s">
        <v>336</v>
      </c>
      <c r="C24" s="191" t="s">
        <v>337</v>
      </c>
      <c r="D24" s="107">
        <v>1</v>
      </c>
      <c r="E24" s="107"/>
      <c r="F24" s="191">
        <v>2</v>
      </c>
      <c r="G24" s="193">
        <f t="shared" si="0"/>
        <v>0</v>
      </c>
    </row>
    <row r="25" spans="1:7" x14ac:dyDescent="0.2">
      <c r="A25" s="189" t="s">
        <v>331</v>
      </c>
      <c r="B25" s="190" t="s">
        <v>338</v>
      </c>
      <c r="C25" s="194" t="s">
        <v>339</v>
      </c>
      <c r="D25" s="107">
        <v>6</v>
      </c>
      <c r="E25" s="107"/>
      <c r="F25" s="191">
        <v>2</v>
      </c>
      <c r="G25" s="193">
        <f t="shared" si="0"/>
        <v>0</v>
      </c>
    </row>
    <row r="26" spans="1:7" x14ac:dyDescent="0.2">
      <c r="A26" s="189" t="s">
        <v>32</v>
      </c>
      <c r="B26" s="190" t="s">
        <v>338</v>
      </c>
      <c r="C26" s="194" t="s">
        <v>340</v>
      </c>
      <c r="D26" s="107">
        <v>4</v>
      </c>
      <c r="E26" s="107"/>
      <c r="F26" s="191">
        <v>2</v>
      </c>
      <c r="G26" s="193">
        <f t="shared" si="0"/>
        <v>0</v>
      </c>
    </row>
    <row r="27" spans="1:7" x14ac:dyDescent="0.2">
      <c r="A27" s="189" t="s">
        <v>32</v>
      </c>
      <c r="B27" s="190" t="s">
        <v>179</v>
      </c>
      <c r="C27" s="191" t="s">
        <v>341</v>
      </c>
      <c r="D27" s="107">
        <v>5</v>
      </c>
      <c r="E27" s="107"/>
      <c r="F27" s="191">
        <v>2</v>
      </c>
      <c r="G27" s="193">
        <f t="shared" si="0"/>
        <v>0</v>
      </c>
    </row>
    <row r="28" spans="1:7" x14ac:dyDescent="0.2">
      <c r="A28" s="189" t="s">
        <v>342</v>
      </c>
      <c r="B28" s="190" t="s">
        <v>179</v>
      </c>
      <c r="C28" s="194" t="s">
        <v>343</v>
      </c>
      <c r="D28" s="107">
        <v>3</v>
      </c>
      <c r="E28" s="107"/>
      <c r="F28" s="191">
        <v>2</v>
      </c>
      <c r="G28" s="193">
        <f t="shared" si="0"/>
        <v>0</v>
      </c>
    </row>
    <row r="29" spans="1:7" x14ac:dyDescent="0.2">
      <c r="A29" s="195" t="s">
        <v>344</v>
      </c>
      <c r="B29" s="196" t="s">
        <v>345</v>
      </c>
      <c r="C29" s="191" t="s">
        <v>346</v>
      </c>
      <c r="D29" s="107">
        <v>1</v>
      </c>
      <c r="E29" s="107"/>
      <c r="F29" s="191">
        <v>2</v>
      </c>
      <c r="G29" s="193">
        <f t="shared" si="0"/>
        <v>0</v>
      </c>
    </row>
    <row r="30" spans="1:7" x14ac:dyDescent="0.2">
      <c r="A30" s="189" t="s">
        <v>32</v>
      </c>
      <c r="B30" s="190" t="s">
        <v>115</v>
      </c>
      <c r="C30" s="191" t="s">
        <v>347</v>
      </c>
      <c r="D30" s="107">
        <v>1</v>
      </c>
      <c r="E30" s="107"/>
      <c r="F30" s="191">
        <v>2</v>
      </c>
      <c r="G30" s="193">
        <f t="shared" si="0"/>
        <v>0</v>
      </c>
    </row>
    <row r="31" spans="1:7" x14ac:dyDescent="0.2">
      <c r="A31" s="189" t="s">
        <v>331</v>
      </c>
      <c r="B31" s="190" t="s">
        <v>115</v>
      </c>
      <c r="C31" s="194" t="s">
        <v>348</v>
      </c>
      <c r="D31" s="107">
        <v>2</v>
      </c>
      <c r="E31" s="107"/>
      <c r="F31" s="191">
        <v>2</v>
      </c>
      <c r="G31" s="193">
        <f t="shared" si="0"/>
        <v>0</v>
      </c>
    </row>
    <row r="32" spans="1:7" x14ac:dyDescent="0.2">
      <c r="A32" s="189" t="s">
        <v>349</v>
      </c>
      <c r="B32" s="190" t="s">
        <v>350</v>
      </c>
      <c r="C32" s="191" t="s">
        <v>351</v>
      </c>
      <c r="D32" s="107">
        <v>6</v>
      </c>
      <c r="E32" s="107"/>
      <c r="F32" s="191">
        <v>2</v>
      </c>
      <c r="G32" s="193">
        <f t="shared" si="0"/>
        <v>0</v>
      </c>
    </row>
    <row r="33" spans="1:7" x14ac:dyDescent="0.2">
      <c r="A33" s="189" t="s">
        <v>349</v>
      </c>
      <c r="B33" s="190" t="s">
        <v>350</v>
      </c>
      <c r="C33" s="191" t="s">
        <v>352</v>
      </c>
      <c r="D33" s="107">
        <v>2</v>
      </c>
      <c r="E33" s="107"/>
      <c r="F33" s="191">
        <v>2</v>
      </c>
      <c r="G33" s="193">
        <f t="shared" si="0"/>
        <v>0</v>
      </c>
    </row>
    <row r="34" spans="1:7" x14ac:dyDescent="0.2">
      <c r="A34" s="189" t="s">
        <v>353</v>
      </c>
      <c r="B34" s="190" t="s">
        <v>350</v>
      </c>
      <c r="C34" s="194" t="s">
        <v>354</v>
      </c>
      <c r="D34" s="107">
        <v>1</v>
      </c>
      <c r="E34" s="107"/>
      <c r="F34" s="191">
        <v>2</v>
      </c>
      <c r="G34" s="193">
        <f t="shared" si="0"/>
        <v>0</v>
      </c>
    </row>
    <row r="35" spans="1:7" x14ac:dyDescent="0.2">
      <c r="A35" s="189" t="s">
        <v>32</v>
      </c>
      <c r="B35" s="190" t="s">
        <v>113</v>
      </c>
      <c r="C35" s="191" t="s">
        <v>355</v>
      </c>
      <c r="D35" s="107">
        <v>4</v>
      </c>
      <c r="E35" s="107"/>
      <c r="F35" s="191">
        <v>2</v>
      </c>
      <c r="G35" s="193">
        <f t="shared" si="0"/>
        <v>0</v>
      </c>
    </row>
    <row r="36" spans="1:7" ht="15.75" thickBot="1" x14ac:dyDescent="0.3">
      <c r="A36" s="197" t="s">
        <v>17</v>
      </c>
      <c r="B36" s="198"/>
      <c r="C36" s="181"/>
      <c r="D36" s="182">
        <f>SUM(D19:D35)</f>
        <v>48</v>
      </c>
      <c r="E36" s="182"/>
      <c r="F36" s="182"/>
      <c r="G36" s="183">
        <f>SUM(G19:G35)</f>
        <v>0</v>
      </c>
    </row>
    <row r="37" spans="1:7" ht="15" x14ac:dyDescent="0.25">
      <c r="A37" s="163" t="s">
        <v>356</v>
      </c>
      <c r="B37" s="199"/>
      <c r="C37" s="200"/>
      <c r="D37" s="201"/>
      <c r="E37" s="201"/>
      <c r="F37" s="200"/>
      <c r="G37" s="165"/>
    </row>
    <row r="38" spans="1:7" x14ac:dyDescent="0.2">
      <c r="A38" s="189" t="s">
        <v>357</v>
      </c>
      <c r="B38" s="190" t="s">
        <v>358</v>
      </c>
      <c r="C38" s="191" t="s">
        <v>359</v>
      </c>
      <c r="D38" s="107">
        <v>2</v>
      </c>
      <c r="E38" s="107"/>
      <c r="F38" s="191">
        <v>2</v>
      </c>
      <c r="G38" s="193">
        <f>D38*E38*F38</f>
        <v>0</v>
      </c>
    </row>
    <row r="39" spans="1:7" ht="15.75" thickBot="1" x14ac:dyDescent="0.3">
      <c r="A39" s="197" t="s">
        <v>17</v>
      </c>
      <c r="B39" s="198"/>
      <c r="C39" s="181"/>
      <c r="D39" s="182">
        <f>SUM(D38)</f>
        <v>2</v>
      </c>
      <c r="E39" s="182"/>
      <c r="F39" s="182"/>
      <c r="G39" s="183">
        <f>SUM(G38)</f>
        <v>0</v>
      </c>
    </row>
    <row r="40" spans="1:7" ht="15" x14ac:dyDescent="0.25">
      <c r="A40" s="202" t="s">
        <v>360</v>
      </c>
      <c r="B40" s="203"/>
      <c r="C40" s="204"/>
      <c r="D40" s="205"/>
      <c r="E40" s="205"/>
      <c r="F40" s="204"/>
      <c r="G40" s="206"/>
    </row>
    <row r="41" spans="1:7" x14ac:dyDescent="0.2">
      <c r="A41" s="189" t="s">
        <v>361</v>
      </c>
      <c r="B41" s="190" t="s">
        <v>362</v>
      </c>
      <c r="C41" s="191" t="s">
        <v>363</v>
      </c>
      <c r="D41" s="107">
        <v>1</v>
      </c>
      <c r="E41" s="107"/>
      <c r="F41" s="191">
        <v>2</v>
      </c>
      <c r="G41" s="193">
        <f>D41*E41*F41</f>
        <v>0</v>
      </c>
    </row>
    <row r="42" spans="1:7" x14ac:dyDescent="0.2">
      <c r="A42" s="189" t="s">
        <v>364</v>
      </c>
      <c r="B42" s="190" t="s">
        <v>365</v>
      </c>
      <c r="C42" s="191">
        <v>260680</v>
      </c>
      <c r="D42" s="107">
        <v>1</v>
      </c>
      <c r="E42" s="107"/>
      <c r="F42" s="191">
        <v>2</v>
      </c>
      <c r="G42" s="193">
        <f t="shared" ref="G42:G48" si="1">D42*E42*F42</f>
        <v>0</v>
      </c>
    </row>
    <row r="43" spans="1:7" x14ac:dyDescent="0.2">
      <c r="A43" s="189" t="s">
        <v>364</v>
      </c>
      <c r="B43" s="190" t="s">
        <v>334</v>
      </c>
      <c r="C43" s="194" t="s">
        <v>366</v>
      </c>
      <c r="D43" s="107">
        <v>3</v>
      </c>
      <c r="E43" s="107"/>
      <c r="F43" s="191">
        <v>2</v>
      </c>
      <c r="G43" s="193">
        <f t="shared" si="1"/>
        <v>0</v>
      </c>
    </row>
    <row r="44" spans="1:7" x14ac:dyDescent="0.2">
      <c r="A44" s="189" t="s">
        <v>364</v>
      </c>
      <c r="B44" s="190" t="s">
        <v>367</v>
      </c>
      <c r="C44" s="194" t="s">
        <v>368</v>
      </c>
      <c r="D44" s="107">
        <v>2</v>
      </c>
      <c r="E44" s="107"/>
      <c r="F44" s="191">
        <v>2</v>
      </c>
      <c r="G44" s="193">
        <f t="shared" si="1"/>
        <v>0</v>
      </c>
    </row>
    <row r="45" spans="1:7" x14ac:dyDescent="0.2">
      <c r="A45" s="189" t="s">
        <v>364</v>
      </c>
      <c r="B45" s="190" t="s">
        <v>369</v>
      </c>
      <c r="C45" s="194">
        <v>2775</v>
      </c>
      <c r="D45" s="107">
        <v>2</v>
      </c>
      <c r="E45" s="107"/>
      <c r="F45" s="191">
        <v>2</v>
      </c>
      <c r="G45" s="193">
        <f t="shared" si="1"/>
        <v>0</v>
      </c>
    </row>
    <row r="46" spans="1:7" x14ac:dyDescent="0.2">
      <c r="A46" s="189" t="s">
        <v>364</v>
      </c>
      <c r="B46" s="190" t="s">
        <v>179</v>
      </c>
      <c r="C46" s="191" t="s">
        <v>370</v>
      </c>
      <c r="D46" s="107">
        <v>1</v>
      </c>
      <c r="E46" s="107"/>
      <c r="F46" s="191">
        <v>2</v>
      </c>
      <c r="G46" s="193">
        <f t="shared" si="1"/>
        <v>0</v>
      </c>
    </row>
    <row r="47" spans="1:7" x14ac:dyDescent="0.2">
      <c r="A47" s="189" t="s">
        <v>371</v>
      </c>
      <c r="B47" s="190" t="s">
        <v>113</v>
      </c>
      <c r="C47" s="191" t="s">
        <v>372</v>
      </c>
      <c r="D47" s="107">
        <v>1</v>
      </c>
      <c r="E47" s="107"/>
      <c r="F47" s="191">
        <v>2</v>
      </c>
      <c r="G47" s="193">
        <f t="shared" si="1"/>
        <v>0</v>
      </c>
    </row>
    <row r="48" spans="1:7" x14ac:dyDescent="0.2">
      <c r="A48" s="189" t="s">
        <v>373</v>
      </c>
      <c r="B48" s="190" t="s">
        <v>338</v>
      </c>
      <c r="C48" s="191" t="s">
        <v>373</v>
      </c>
      <c r="D48" s="107">
        <v>3</v>
      </c>
      <c r="E48" s="107"/>
      <c r="F48" s="191">
        <v>2</v>
      </c>
      <c r="G48" s="193">
        <f t="shared" si="1"/>
        <v>0</v>
      </c>
    </row>
    <row r="49" spans="1:7" ht="15.75" thickBot="1" x14ac:dyDescent="0.3">
      <c r="A49" s="197" t="s">
        <v>17</v>
      </c>
      <c r="B49" s="198"/>
      <c r="C49" s="181"/>
      <c r="D49" s="182">
        <f>SUM(D41:D48)</f>
        <v>14</v>
      </c>
      <c r="E49" s="182"/>
      <c r="F49" s="182"/>
      <c r="G49" s="183">
        <f>SUM(G41:G48)</f>
        <v>0</v>
      </c>
    </row>
    <row r="50" spans="1:7" ht="15" x14ac:dyDescent="0.25">
      <c r="A50" s="202" t="s">
        <v>374</v>
      </c>
      <c r="B50" s="203"/>
      <c r="C50" s="204"/>
      <c r="D50" s="205"/>
      <c r="E50" s="205"/>
      <c r="F50" s="204"/>
      <c r="G50" s="207"/>
    </row>
    <row r="51" spans="1:7" x14ac:dyDescent="0.2">
      <c r="A51" s="189" t="s">
        <v>375</v>
      </c>
      <c r="B51" s="190" t="s">
        <v>376</v>
      </c>
      <c r="C51" s="191" t="s">
        <v>377</v>
      </c>
      <c r="D51" s="107">
        <v>2</v>
      </c>
      <c r="E51" s="107"/>
      <c r="F51" s="191">
        <v>1</v>
      </c>
      <c r="G51" s="193">
        <f>D51*E51*F51</f>
        <v>0</v>
      </c>
    </row>
    <row r="52" spans="1:7" x14ac:dyDescent="0.2">
      <c r="A52" s="189" t="s">
        <v>375</v>
      </c>
      <c r="B52" s="190" t="s">
        <v>376</v>
      </c>
      <c r="C52" s="194" t="s">
        <v>378</v>
      </c>
      <c r="D52" s="107">
        <v>2</v>
      </c>
      <c r="E52" s="107"/>
      <c r="F52" s="191">
        <v>1</v>
      </c>
      <c r="G52" s="193">
        <f>D52*E52*F52</f>
        <v>0</v>
      </c>
    </row>
    <row r="53" spans="1:7" ht="15.75" thickBot="1" x14ac:dyDescent="0.3">
      <c r="A53" s="197" t="s">
        <v>17</v>
      </c>
      <c r="B53" s="198"/>
      <c r="C53" s="181"/>
      <c r="D53" s="182">
        <f>SUM(D51:D52)</f>
        <v>4</v>
      </c>
      <c r="E53" s="182"/>
      <c r="F53" s="182"/>
      <c r="G53" s="183">
        <f>SUM(G51:G52)</f>
        <v>0</v>
      </c>
    </row>
    <row r="54" spans="1:7" ht="15" x14ac:dyDescent="0.25">
      <c r="A54" s="202" t="s">
        <v>379</v>
      </c>
      <c r="B54" s="203"/>
      <c r="C54" s="204"/>
      <c r="D54" s="205"/>
      <c r="E54" s="205"/>
      <c r="F54" s="204"/>
      <c r="G54" s="207"/>
    </row>
    <row r="55" spans="1:7" x14ac:dyDescent="0.2">
      <c r="A55" s="189" t="s">
        <v>380</v>
      </c>
      <c r="B55" s="190" t="s">
        <v>179</v>
      </c>
      <c r="C55" s="194" t="s">
        <v>381</v>
      </c>
      <c r="D55" s="107">
        <v>3</v>
      </c>
      <c r="E55" s="107"/>
      <c r="F55" s="191">
        <v>2</v>
      </c>
      <c r="G55" s="193">
        <f>D55*E55*F55</f>
        <v>0</v>
      </c>
    </row>
    <row r="56" spans="1:7" x14ac:dyDescent="0.2">
      <c r="A56" s="189" t="s">
        <v>380</v>
      </c>
      <c r="B56" s="190" t="s">
        <v>113</v>
      </c>
      <c r="C56" s="194" t="s">
        <v>382</v>
      </c>
      <c r="D56" s="107">
        <v>1</v>
      </c>
      <c r="E56" s="107"/>
      <c r="F56" s="191">
        <v>2</v>
      </c>
      <c r="G56" s="193">
        <f>D56*E56*F56</f>
        <v>0</v>
      </c>
    </row>
    <row r="57" spans="1:7" x14ac:dyDescent="0.2">
      <c r="A57" s="189" t="s">
        <v>383</v>
      </c>
      <c r="B57" s="190" t="s">
        <v>384</v>
      </c>
      <c r="C57" s="194" t="s">
        <v>385</v>
      </c>
      <c r="D57" s="107">
        <v>1</v>
      </c>
      <c r="E57" s="107"/>
      <c r="F57" s="191">
        <v>2</v>
      </c>
      <c r="G57" s="193">
        <f>D57*E57*F57</f>
        <v>0</v>
      </c>
    </row>
    <row r="58" spans="1:7" ht="15.75" thickBot="1" x14ac:dyDescent="0.3">
      <c r="A58" s="197" t="s">
        <v>17</v>
      </c>
      <c r="B58" s="198"/>
      <c r="C58" s="181"/>
      <c r="D58" s="182">
        <f>SUM(D55:D57)</f>
        <v>5</v>
      </c>
      <c r="E58" s="182"/>
      <c r="F58" s="182"/>
      <c r="G58" s="183">
        <f>SUM(G55:G57)</f>
        <v>0</v>
      </c>
    </row>
    <row r="59" spans="1:7" ht="15" x14ac:dyDescent="0.25">
      <c r="A59" s="204" t="s">
        <v>386</v>
      </c>
      <c r="B59" s="203"/>
      <c r="C59" s="204"/>
      <c r="D59" s="205"/>
      <c r="E59" s="205"/>
      <c r="F59" s="204"/>
      <c r="G59" s="208"/>
    </row>
    <row r="60" spans="1:7" x14ac:dyDescent="0.2">
      <c r="A60" s="190" t="s">
        <v>387</v>
      </c>
      <c r="B60" s="190" t="s">
        <v>388</v>
      </c>
      <c r="C60" s="191" t="s">
        <v>389</v>
      </c>
      <c r="D60" s="107">
        <v>1</v>
      </c>
      <c r="E60" s="107"/>
      <c r="F60" s="191">
        <v>2</v>
      </c>
      <c r="G60" s="193">
        <f>D60*E60*F60</f>
        <v>0</v>
      </c>
    </row>
    <row r="61" spans="1:7" x14ac:dyDescent="0.2">
      <c r="A61" s="190" t="s">
        <v>390</v>
      </c>
      <c r="B61" s="190" t="s">
        <v>391</v>
      </c>
      <c r="C61" s="191" t="s">
        <v>392</v>
      </c>
      <c r="D61" s="107">
        <v>1</v>
      </c>
      <c r="E61" s="107"/>
      <c r="F61" s="191">
        <v>2</v>
      </c>
      <c r="G61" s="193">
        <f>D61*E61*F61</f>
        <v>0</v>
      </c>
    </row>
    <row r="62" spans="1:7" x14ac:dyDescent="0.2">
      <c r="A62" s="190" t="s">
        <v>393</v>
      </c>
      <c r="B62" s="190" t="s">
        <v>394</v>
      </c>
      <c r="C62" s="194" t="s">
        <v>395</v>
      </c>
      <c r="D62" s="107">
        <v>1</v>
      </c>
      <c r="E62" s="107"/>
      <c r="F62" s="191">
        <v>2</v>
      </c>
      <c r="G62" s="193">
        <f>D62*E62*F62</f>
        <v>0</v>
      </c>
    </row>
    <row r="63" spans="1:7" ht="15.75" thickBot="1" x14ac:dyDescent="0.3">
      <c r="A63" s="197" t="s">
        <v>17</v>
      </c>
      <c r="B63" s="198"/>
      <c r="C63" s="181"/>
      <c r="D63" s="182">
        <f>SUM(D60:D62)</f>
        <v>3</v>
      </c>
      <c r="E63" s="182"/>
      <c r="F63" s="182"/>
      <c r="G63" s="183">
        <f>SUM(G60:G62)</f>
        <v>0</v>
      </c>
    </row>
    <row r="64" spans="1:7" ht="15" x14ac:dyDescent="0.25">
      <c r="A64" s="204" t="s">
        <v>396</v>
      </c>
      <c r="B64" s="203"/>
      <c r="C64" s="204"/>
      <c r="D64" s="205"/>
      <c r="E64" s="205"/>
      <c r="F64" s="204"/>
      <c r="G64" s="208"/>
    </row>
    <row r="65" spans="1:7" x14ac:dyDescent="0.2">
      <c r="A65" s="190" t="s">
        <v>103</v>
      </c>
      <c r="B65" s="190" t="s">
        <v>397</v>
      </c>
      <c r="C65" s="194" t="s">
        <v>398</v>
      </c>
      <c r="D65" s="107">
        <v>1</v>
      </c>
      <c r="E65" s="107"/>
      <c r="F65" s="191">
        <v>2</v>
      </c>
      <c r="G65" s="193">
        <f t="shared" ref="G65:G79" si="2">D65*E65*F65</f>
        <v>0</v>
      </c>
    </row>
    <row r="66" spans="1:7" x14ac:dyDescent="0.2">
      <c r="A66" s="190" t="s">
        <v>103</v>
      </c>
      <c r="B66" s="190" t="s">
        <v>397</v>
      </c>
      <c r="C66" s="194" t="s">
        <v>399</v>
      </c>
      <c r="D66" s="107">
        <v>2</v>
      </c>
      <c r="E66" s="107"/>
      <c r="F66" s="191">
        <v>2</v>
      </c>
      <c r="G66" s="193">
        <f t="shared" si="2"/>
        <v>0</v>
      </c>
    </row>
    <row r="67" spans="1:7" x14ac:dyDescent="0.2">
      <c r="A67" s="190" t="s">
        <v>103</v>
      </c>
      <c r="B67" s="190" t="s">
        <v>334</v>
      </c>
      <c r="C67" s="194" t="s">
        <v>400</v>
      </c>
      <c r="D67" s="107">
        <v>1</v>
      </c>
      <c r="E67" s="107"/>
      <c r="F67" s="191">
        <v>2</v>
      </c>
      <c r="G67" s="193">
        <f t="shared" si="2"/>
        <v>0</v>
      </c>
    </row>
    <row r="68" spans="1:7" x14ac:dyDescent="0.2">
      <c r="A68" s="190" t="s">
        <v>103</v>
      </c>
      <c r="B68" s="190" t="s">
        <v>104</v>
      </c>
      <c r="C68" s="194" t="s">
        <v>401</v>
      </c>
      <c r="D68" s="107">
        <v>3</v>
      </c>
      <c r="E68" s="107"/>
      <c r="F68" s="191">
        <v>2</v>
      </c>
      <c r="G68" s="193">
        <f t="shared" si="2"/>
        <v>0</v>
      </c>
    </row>
    <row r="69" spans="1:7" x14ac:dyDescent="0.2">
      <c r="A69" s="190" t="s">
        <v>402</v>
      </c>
      <c r="B69" s="190" t="s">
        <v>403</v>
      </c>
      <c r="C69" s="194" t="s">
        <v>404</v>
      </c>
      <c r="D69" s="107">
        <v>1</v>
      </c>
      <c r="E69" s="107"/>
      <c r="F69" s="191">
        <v>2</v>
      </c>
      <c r="G69" s="193">
        <f t="shared" si="2"/>
        <v>0</v>
      </c>
    </row>
    <row r="70" spans="1:7" x14ac:dyDescent="0.2">
      <c r="A70" s="190" t="s">
        <v>103</v>
      </c>
      <c r="B70" s="190" t="s">
        <v>405</v>
      </c>
      <c r="C70" s="191">
        <v>203</v>
      </c>
      <c r="D70" s="107">
        <v>2</v>
      </c>
      <c r="E70" s="107"/>
      <c r="F70" s="191">
        <v>2</v>
      </c>
      <c r="G70" s="193">
        <f t="shared" si="2"/>
        <v>0</v>
      </c>
    </row>
    <row r="71" spans="1:7" x14ac:dyDescent="0.2">
      <c r="A71" s="190" t="s">
        <v>103</v>
      </c>
      <c r="B71" s="190" t="s">
        <v>405</v>
      </c>
      <c r="C71" s="194" t="s">
        <v>406</v>
      </c>
      <c r="D71" s="107">
        <v>2</v>
      </c>
      <c r="E71" s="107"/>
      <c r="F71" s="191">
        <v>2</v>
      </c>
      <c r="G71" s="193">
        <f t="shared" si="2"/>
        <v>0</v>
      </c>
    </row>
    <row r="72" spans="1:7" x14ac:dyDescent="0.2">
      <c r="A72" s="190" t="s">
        <v>407</v>
      </c>
      <c r="B72" s="190" t="s">
        <v>186</v>
      </c>
      <c r="C72" s="194" t="s">
        <v>408</v>
      </c>
      <c r="D72" s="107">
        <v>2</v>
      </c>
      <c r="E72" s="107"/>
      <c r="F72" s="191">
        <v>2</v>
      </c>
      <c r="G72" s="193">
        <f t="shared" si="2"/>
        <v>0</v>
      </c>
    </row>
    <row r="73" spans="1:7" x14ac:dyDescent="0.2">
      <c r="A73" s="190" t="s">
        <v>103</v>
      </c>
      <c r="B73" s="190" t="s">
        <v>115</v>
      </c>
      <c r="C73" s="194" t="s">
        <v>409</v>
      </c>
      <c r="D73" s="107">
        <v>1</v>
      </c>
      <c r="E73" s="107"/>
      <c r="F73" s="191">
        <v>2</v>
      </c>
      <c r="G73" s="193">
        <f t="shared" si="2"/>
        <v>0</v>
      </c>
    </row>
    <row r="74" spans="1:7" x14ac:dyDescent="0.2">
      <c r="A74" s="190" t="s">
        <v>103</v>
      </c>
      <c r="B74" s="190" t="s">
        <v>113</v>
      </c>
      <c r="C74" s="191">
        <v>1555</v>
      </c>
      <c r="D74" s="107">
        <v>12</v>
      </c>
      <c r="E74" s="107"/>
      <c r="F74" s="191">
        <v>2</v>
      </c>
      <c r="G74" s="193">
        <f t="shared" si="2"/>
        <v>0</v>
      </c>
    </row>
    <row r="75" spans="1:7" x14ac:dyDescent="0.2">
      <c r="A75" s="190" t="s">
        <v>402</v>
      </c>
      <c r="B75" s="190" t="s">
        <v>113</v>
      </c>
      <c r="C75" s="194" t="s">
        <v>410</v>
      </c>
      <c r="D75" s="107">
        <v>2</v>
      </c>
      <c r="E75" s="107"/>
      <c r="F75" s="191">
        <v>2</v>
      </c>
      <c r="G75" s="193">
        <f t="shared" si="2"/>
        <v>0</v>
      </c>
    </row>
    <row r="76" spans="1:7" x14ac:dyDescent="0.2">
      <c r="A76" s="190" t="s">
        <v>402</v>
      </c>
      <c r="B76" s="190" t="s">
        <v>113</v>
      </c>
      <c r="C76" s="194" t="s">
        <v>411</v>
      </c>
      <c r="D76" s="107">
        <v>5</v>
      </c>
      <c r="E76" s="107"/>
      <c r="F76" s="191">
        <v>2</v>
      </c>
      <c r="G76" s="193">
        <f t="shared" si="2"/>
        <v>0</v>
      </c>
    </row>
    <row r="77" spans="1:7" x14ac:dyDescent="0.2">
      <c r="A77" s="190" t="s">
        <v>412</v>
      </c>
      <c r="B77" s="190" t="s">
        <v>113</v>
      </c>
      <c r="C77" s="194" t="s">
        <v>413</v>
      </c>
      <c r="D77" s="107">
        <v>2</v>
      </c>
      <c r="E77" s="107"/>
      <c r="F77" s="191">
        <v>2</v>
      </c>
      <c r="G77" s="193">
        <f t="shared" si="2"/>
        <v>0</v>
      </c>
    </row>
    <row r="78" spans="1:7" x14ac:dyDescent="0.2">
      <c r="A78" s="190" t="s">
        <v>414</v>
      </c>
      <c r="B78" s="190" t="s">
        <v>113</v>
      </c>
      <c r="C78" s="194" t="s">
        <v>415</v>
      </c>
      <c r="D78" s="107">
        <v>2</v>
      </c>
      <c r="E78" s="107"/>
      <c r="F78" s="191">
        <v>2</v>
      </c>
      <c r="G78" s="193">
        <f t="shared" si="2"/>
        <v>0</v>
      </c>
    </row>
    <row r="79" spans="1:7" x14ac:dyDescent="0.2">
      <c r="A79" s="190" t="s">
        <v>103</v>
      </c>
      <c r="B79" s="190" t="s">
        <v>416</v>
      </c>
      <c r="C79" s="191" t="s">
        <v>417</v>
      </c>
      <c r="D79" s="107">
        <v>1</v>
      </c>
      <c r="E79" s="107"/>
      <c r="F79" s="191">
        <v>2</v>
      </c>
      <c r="G79" s="193">
        <f t="shared" si="2"/>
        <v>0</v>
      </c>
    </row>
    <row r="80" spans="1:7" ht="15.75" thickBot="1" x14ac:dyDescent="0.3">
      <c r="A80" s="197" t="s">
        <v>17</v>
      </c>
      <c r="B80" s="198"/>
      <c r="C80" s="181"/>
      <c r="D80" s="182">
        <f>SUM(D65:D79)</f>
        <v>39</v>
      </c>
      <c r="E80" s="182"/>
      <c r="F80" s="182"/>
      <c r="G80" s="183">
        <f>SUM(G65:G79)</f>
        <v>0</v>
      </c>
    </row>
    <row r="81" spans="1:7" ht="15" x14ac:dyDescent="0.25">
      <c r="A81" s="204" t="s">
        <v>418</v>
      </c>
      <c r="B81" s="203"/>
      <c r="C81" s="204"/>
      <c r="D81" s="205"/>
      <c r="E81" s="205"/>
      <c r="F81" s="204"/>
      <c r="G81" s="203"/>
    </row>
    <row r="82" spans="1:7" x14ac:dyDescent="0.2">
      <c r="A82" s="190" t="s">
        <v>419</v>
      </c>
      <c r="B82" s="190" t="s">
        <v>420</v>
      </c>
      <c r="C82" s="194" t="s">
        <v>421</v>
      </c>
      <c r="D82" s="107">
        <v>1</v>
      </c>
      <c r="E82" s="107"/>
      <c r="F82" s="191">
        <v>2</v>
      </c>
      <c r="G82" s="193">
        <f>D82*E82*F82</f>
        <v>0</v>
      </c>
    </row>
    <row r="83" spans="1:7" x14ac:dyDescent="0.2">
      <c r="A83" s="190" t="s">
        <v>419</v>
      </c>
      <c r="B83" s="190" t="s">
        <v>422</v>
      </c>
      <c r="C83" s="194" t="s">
        <v>423</v>
      </c>
      <c r="D83" s="107">
        <v>1</v>
      </c>
      <c r="E83" s="107"/>
      <c r="F83" s="191">
        <v>2</v>
      </c>
      <c r="G83" s="193">
        <f>D83*E83*F83</f>
        <v>0</v>
      </c>
    </row>
    <row r="84" spans="1:7" ht="15.75" thickBot="1" x14ac:dyDescent="0.3">
      <c r="A84" s="197" t="s">
        <v>17</v>
      </c>
      <c r="B84" s="198"/>
      <c r="C84" s="181"/>
      <c r="D84" s="182">
        <f>SUM(D82:D83)</f>
        <v>2</v>
      </c>
      <c r="E84" s="182"/>
      <c r="F84" s="182"/>
      <c r="G84" s="183">
        <f>SUM(G82:G83)</f>
        <v>0</v>
      </c>
    </row>
    <row r="85" spans="1:7" ht="15" x14ac:dyDescent="0.25">
      <c r="A85" s="204" t="s">
        <v>424</v>
      </c>
      <c r="B85" s="203"/>
      <c r="C85" s="204"/>
      <c r="D85" s="205"/>
      <c r="E85" s="205"/>
      <c r="F85" s="204"/>
      <c r="G85" s="203"/>
    </row>
    <row r="86" spans="1:7" x14ac:dyDescent="0.2">
      <c r="A86" s="190" t="s">
        <v>32</v>
      </c>
      <c r="B86" s="190" t="s">
        <v>329</v>
      </c>
      <c r="C86" s="191" t="s">
        <v>425</v>
      </c>
      <c r="D86" s="107">
        <v>7</v>
      </c>
      <c r="E86" s="107"/>
      <c r="F86" s="191">
        <v>2</v>
      </c>
      <c r="G86" s="193">
        <f>D86*E86*F86</f>
        <v>0</v>
      </c>
    </row>
    <row r="87" spans="1:7" x14ac:dyDescent="0.2">
      <c r="A87" s="190" t="s">
        <v>426</v>
      </c>
      <c r="B87" s="190" t="s">
        <v>350</v>
      </c>
      <c r="C87" s="191" t="s">
        <v>427</v>
      </c>
      <c r="D87" s="107">
        <v>6</v>
      </c>
      <c r="E87" s="107"/>
      <c r="F87" s="191">
        <v>2</v>
      </c>
      <c r="G87" s="193">
        <f>D87*E87*F87</f>
        <v>0</v>
      </c>
    </row>
    <row r="88" spans="1:7" ht="15.75" thickBot="1" x14ac:dyDescent="0.3">
      <c r="A88" s="197" t="s">
        <v>17</v>
      </c>
      <c r="B88" s="198"/>
      <c r="C88" s="181"/>
      <c r="D88" s="182">
        <f>SUM(D86:D87)</f>
        <v>13</v>
      </c>
      <c r="E88" s="182"/>
      <c r="F88" s="182"/>
      <c r="G88" s="183">
        <f>SUM(G86:G87)</f>
        <v>0</v>
      </c>
    </row>
    <row r="89" spans="1:7" ht="15" x14ac:dyDescent="0.25">
      <c r="A89" s="204" t="s">
        <v>428</v>
      </c>
      <c r="B89" s="203"/>
      <c r="C89" s="204"/>
      <c r="D89" s="205"/>
      <c r="E89" s="205"/>
      <c r="F89" s="204"/>
      <c r="G89" s="203"/>
    </row>
    <row r="90" spans="1:7" x14ac:dyDescent="0.2">
      <c r="A90" s="190" t="s">
        <v>429</v>
      </c>
      <c r="B90" s="190" t="s">
        <v>430</v>
      </c>
      <c r="C90" s="191" t="s">
        <v>431</v>
      </c>
      <c r="D90" s="107">
        <v>2</v>
      </c>
      <c r="E90" s="107"/>
      <c r="F90" s="191">
        <v>1</v>
      </c>
      <c r="G90" s="193">
        <f>D90*E90*F90</f>
        <v>0</v>
      </c>
    </row>
    <row r="91" spans="1:7" x14ac:dyDescent="0.2">
      <c r="A91" s="190" t="s">
        <v>429</v>
      </c>
      <c r="B91" s="190" t="s">
        <v>430</v>
      </c>
      <c r="C91" s="191" t="s">
        <v>432</v>
      </c>
      <c r="D91" s="107">
        <v>1</v>
      </c>
      <c r="E91" s="107"/>
      <c r="F91" s="191">
        <v>1</v>
      </c>
      <c r="G91" s="193">
        <f>D91*E91*F91</f>
        <v>0</v>
      </c>
    </row>
    <row r="92" spans="1:7" ht="15.75" thickBot="1" x14ac:dyDescent="0.3">
      <c r="A92" s="197" t="s">
        <v>17</v>
      </c>
      <c r="B92" s="198"/>
      <c r="C92" s="181"/>
      <c r="D92" s="182">
        <f>SUM(D90:D91)</f>
        <v>3</v>
      </c>
      <c r="E92" s="182"/>
      <c r="F92" s="182"/>
      <c r="G92" s="183">
        <f>SUM(G90:G91)</f>
        <v>0</v>
      </c>
    </row>
    <row r="93" spans="1:7" ht="15" x14ac:dyDescent="0.25">
      <c r="A93" s="204" t="s">
        <v>433</v>
      </c>
      <c r="B93" s="203"/>
      <c r="C93" s="204"/>
      <c r="D93" s="205"/>
      <c r="E93" s="205"/>
      <c r="F93" s="204"/>
      <c r="G93" s="203"/>
    </row>
    <row r="94" spans="1:7" x14ac:dyDescent="0.2">
      <c r="A94" s="190" t="s">
        <v>434</v>
      </c>
      <c r="B94" s="190" t="s">
        <v>435</v>
      </c>
      <c r="C94" s="191" t="s">
        <v>436</v>
      </c>
      <c r="D94" s="107">
        <v>1</v>
      </c>
      <c r="E94" s="107"/>
      <c r="F94" s="191">
        <v>2</v>
      </c>
      <c r="G94" s="193">
        <f t="shared" ref="G94:G114" si="3">D94*E94*F94</f>
        <v>0</v>
      </c>
    </row>
    <row r="95" spans="1:7" x14ac:dyDescent="0.2">
      <c r="A95" s="190" t="s">
        <v>437</v>
      </c>
      <c r="B95" s="190" t="s">
        <v>435</v>
      </c>
      <c r="C95" s="194" t="s">
        <v>438</v>
      </c>
      <c r="D95" s="107">
        <v>7</v>
      </c>
      <c r="E95" s="107"/>
      <c r="F95" s="191">
        <v>2</v>
      </c>
      <c r="G95" s="193">
        <f t="shared" si="3"/>
        <v>0</v>
      </c>
    </row>
    <row r="96" spans="1:7" x14ac:dyDescent="0.2">
      <c r="A96" s="190" t="s">
        <v>437</v>
      </c>
      <c r="B96" s="190" t="s">
        <v>435</v>
      </c>
      <c r="C96" s="194" t="s">
        <v>439</v>
      </c>
      <c r="D96" s="107">
        <v>1</v>
      </c>
      <c r="E96" s="107"/>
      <c r="F96" s="191">
        <v>2</v>
      </c>
      <c r="G96" s="193">
        <f t="shared" si="3"/>
        <v>0</v>
      </c>
    </row>
    <row r="97" spans="1:7" x14ac:dyDescent="0.2">
      <c r="A97" s="190" t="s">
        <v>440</v>
      </c>
      <c r="B97" s="190" t="s">
        <v>334</v>
      </c>
      <c r="C97" s="194" t="s">
        <v>441</v>
      </c>
      <c r="D97" s="107">
        <v>1</v>
      </c>
      <c r="E97" s="107"/>
      <c r="F97" s="191">
        <v>2</v>
      </c>
      <c r="G97" s="193">
        <f t="shared" si="3"/>
        <v>0</v>
      </c>
    </row>
    <row r="98" spans="1:7" x14ac:dyDescent="0.2">
      <c r="A98" s="190" t="s">
        <v>437</v>
      </c>
      <c r="B98" s="190" t="s">
        <v>179</v>
      </c>
      <c r="C98" s="191">
        <v>2215365</v>
      </c>
      <c r="D98" s="107">
        <v>5</v>
      </c>
      <c r="E98" s="107"/>
      <c r="F98" s="191">
        <v>2</v>
      </c>
      <c r="G98" s="193">
        <f t="shared" si="3"/>
        <v>0</v>
      </c>
    </row>
    <row r="99" spans="1:7" x14ac:dyDescent="0.2">
      <c r="A99" s="190" t="s">
        <v>442</v>
      </c>
      <c r="B99" s="190" t="s">
        <v>179</v>
      </c>
      <c r="C99" s="194" t="s">
        <v>443</v>
      </c>
      <c r="D99" s="107">
        <v>1</v>
      </c>
      <c r="E99" s="107"/>
      <c r="F99" s="191">
        <v>2</v>
      </c>
      <c r="G99" s="193">
        <f t="shared" si="3"/>
        <v>0</v>
      </c>
    </row>
    <row r="100" spans="1:7" x14ac:dyDescent="0.2">
      <c r="A100" s="190" t="s">
        <v>444</v>
      </c>
      <c r="B100" s="190" t="s">
        <v>445</v>
      </c>
      <c r="C100" s="191" t="s">
        <v>446</v>
      </c>
      <c r="D100" s="107">
        <v>1</v>
      </c>
      <c r="E100" s="107"/>
      <c r="F100" s="191">
        <v>2</v>
      </c>
      <c r="G100" s="193">
        <f t="shared" si="3"/>
        <v>0</v>
      </c>
    </row>
    <row r="101" spans="1:7" x14ac:dyDescent="0.2">
      <c r="A101" s="57" t="s">
        <v>447</v>
      </c>
      <c r="B101" s="57" t="s">
        <v>448</v>
      </c>
      <c r="C101" s="209" t="s">
        <v>449</v>
      </c>
      <c r="D101" s="210">
        <v>1</v>
      </c>
      <c r="E101" s="210"/>
      <c r="F101" s="211">
        <v>2</v>
      </c>
      <c r="G101" s="193">
        <f t="shared" si="3"/>
        <v>0</v>
      </c>
    </row>
    <row r="102" spans="1:7" x14ac:dyDescent="0.2">
      <c r="A102" s="57" t="s">
        <v>447</v>
      </c>
      <c r="B102" s="57" t="s">
        <v>448</v>
      </c>
      <c r="C102" s="209" t="s">
        <v>450</v>
      </c>
      <c r="D102" s="210">
        <v>1</v>
      </c>
      <c r="E102" s="210"/>
      <c r="F102" s="211">
        <v>2</v>
      </c>
      <c r="G102" s="193">
        <f t="shared" si="3"/>
        <v>0</v>
      </c>
    </row>
    <row r="103" spans="1:7" x14ac:dyDescent="0.2">
      <c r="A103" s="190" t="s">
        <v>440</v>
      </c>
      <c r="B103" s="190" t="s">
        <v>451</v>
      </c>
      <c r="C103" s="194" t="s">
        <v>441</v>
      </c>
      <c r="D103" s="107">
        <v>1</v>
      </c>
      <c r="E103" s="107"/>
      <c r="F103" s="191">
        <v>2</v>
      </c>
      <c r="G103" s="193">
        <f t="shared" si="3"/>
        <v>0</v>
      </c>
    </row>
    <row r="104" spans="1:7" x14ac:dyDescent="0.2">
      <c r="A104" s="190" t="s">
        <v>442</v>
      </c>
      <c r="B104" s="190" t="s">
        <v>452</v>
      </c>
      <c r="C104" s="194" t="s">
        <v>453</v>
      </c>
      <c r="D104" s="107">
        <v>9</v>
      </c>
      <c r="E104" s="107"/>
      <c r="F104" s="191">
        <v>2</v>
      </c>
      <c r="G104" s="193">
        <f t="shared" si="3"/>
        <v>0</v>
      </c>
    </row>
    <row r="105" spans="1:7" x14ac:dyDescent="0.2">
      <c r="A105" s="190" t="s">
        <v>447</v>
      </c>
      <c r="B105" s="190" t="s">
        <v>454</v>
      </c>
      <c r="C105" s="194" t="s">
        <v>455</v>
      </c>
      <c r="D105" s="107">
        <v>1</v>
      </c>
      <c r="E105" s="107"/>
      <c r="F105" s="191">
        <v>2</v>
      </c>
      <c r="G105" s="193">
        <f t="shared" si="3"/>
        <v>0</v>
      </c>
    </row>
    <row r="106" spans="1:7" x14ac:dyDescent="0.2">
      <c r="A106" s="190" t="s">
        <v>437</v>
      </c>
      <c r="B106" s="190" t="s">
        <v>115</v>
      </c>
      <c r="C106" s="194" t="s">
        <v>438</v>
      </c>
      <c r="D106" s="107">
        <v>1</v>
      </c>
      <c r="E106" s="107"/>
      <c r="F106" s="191">
        <v>2</v>
      </c>
      <c r="G106" s="193">
        <f t="shared" si="3"/>
        <v>0</v>
      </c>
    </row>
    <row r="107" spans="1:7" x14ac:dyDescent="0.2">
      <c r="A107" s="190" t="s">
        <v>456</v>
      </c>
      <c r="B107" s="190" t="s">
        <v>115</v>
      </c>
      <c r="C107" s="194" t="s">
        <v>457</v>
      </c>
      <c r="D107" s="107">
        <v>1</v>
      </c>
      <c r="E107" s="107"/>
      <c r="F107" s="191">
        <v>2</v>
      </c>
      <c r="G107" s="193">
        <f t="shared" si="3"/>
        <v>0</v>
      </c>
    </row>
    <row r="108" spans="1:7" x14ac:dyDescent="0.2">
      <c r="A108" s="57" t="s">
        <v>447</v>
      </c>
      <c r="B108" s="57" t="s">
        <v>115</v>
      </c>
      <c r="C108" s="209">
        <v>88882009</v>
      </c>
      <c r="D108" s="210">
        <v>1</v>
      </c>
      <c r="E108" s="210"/>
      <c r="F108" s="211">
        <v>2</v>
      </c>
      <c r="G108" s="193">
        <f t="shared" si="3"/>
        <v>0</v>
      </c>
    </row>
    <row r="109" spans="1:7" x14ac:dyDescent="0.2">
      <c r="A109" s="190" t="s">
        <v>458</v>
      </c>
      <c r="B109" s="190" t="s">
        <v>459</v>
      </c>
      <c r="C109" s="191" t="s">
        <v>460</v>
      </c>
      <c r="D109" s="107">
        <v>1</v>
      </c>
      <c r="E109" s="107"/>
      <c r="F109" s="191">
        <v>2</v>
      </c>
      <c r="G109" s="193">
        <f t="shared" si="3"/>
        <v>0</v>
      </c>
    </row>
    <row r="110" spans="1:7" x14ac:dyDescent="0.2">
      <c r="A110" s="190" t="s">
        <v>437</v>
      </c>
      <c r="B110" s="190" t="s">
        <v>461</v>
      </c>
      <c r="C110" s="194" t="s">
        <v>462</v>
      </c>
      <c r="D110" s="107">
        <v>2</v>
      </c>
      <c r="E110" s="107"/>
      <c r="F110" s="191">
        <v>2</v>
      </c>
      <c r="G110" s="193">
        <f>D110*E110*F110</f>
        <v>0</v>
      </c>
    </row>
    <row r="111" spans="1:7" x14ac:dyDescent="0.2">
      <c r="A111" s="190" t="s">
        <v>463</v>
      </c>
      <c r="B111" s="190" t="s">
        <v>113</v>
      </c>
      <c r="C111" s="191" t="s">
        <v>464</v>
      </c>
      <c r="D111" s="107">
        <v>1</v>
      </c>
      <c r="E111" s="107"/>
      <c r="F111" s="191">
        <v>2</v>
      </c>
      <c r="G111" s="193">
        <f t="shared" si="3"/>
        <v>0</v>
      </c>
    </row>
    <row r="112" spans="1:7" x14ac:dyDescent="0.2">
      <c r="A112" s="190" t="s">
        <v>437</v>
      </c>
      <c r="B112" s="190" t="s">
        <v>113</v>
      </c>
      <c r="C112" s="194" t="s">
        <v>465</v>
      </c>
      <c r="D112" s="107">
        <v>12</v>
      </c>
      <c r="E112" s="107"/>
      <c r="F112" s="191">
        <v>2</v>
      </c>
      <c r="G112" s="193">
        <f t="shared" si="3"/>
        <v>0</v>
      </c>
    </row>
    <row r="113" spans="1:7" x14ac:dyDescent="0.2">
      <c r="A113" s="190" t="s">
        <v>466</v>
      </c>
      <c r="B113" s="190" t="s">
        <v>113</v>
      </c>
      <c r="C113" s="194" t="s">
        <v>467</v>
      </c>
      <c r="D113" s="107">
        <v>3</v>
      </c>
      <c r="E113" s="107"/>
      <c r="F113" s="191">
        <v>2</v>
      </c>
      <c r="G113" s="193">
        <f t="shared" si="3"/>
        <v>0</v>
      </c>
    </row>
    <row r="114" spans="1:7" x14ac:dyDescent="0.2">
      <c r="A114" s="57" t="s">
        <v>447</v>
      </c>
      <c r="B114" s="57" t="s">
        <v>113</v>
      </c>
      <c r="C114" s="209">
        <v>97043562</v>
      </c>
      <c r="D114" s="210">
        <v>1</v>
      </c>
      <c r="E114" s="210"/>
      <c r="F114" s="211">
        <v>2</v>
      </c>
      <c r="G114" s="193">
        <f t="shared" si="3"/>
        <v>0</v>
      </c>
    </row>
    <row r="115" spans="1:7" ht="15.75" thickBot="1" x14ac:dyDescent="0.3">
      <c r="A115" s="197" t="s">
        <v>17</v>
      </c>
      <c r="B115" s="198"/>
      <c r="C115" s="181"/>
      <c r="D115" s="182">
        <f>SUM(D94:D114)</f>
        <v>53</v>
      </c>
      <c r="E115" s="182"/>
      <c r="F115" s="182"/>
      <c r="G115" s="183">
        <f>SUM(G94:G114)</f>
        <v>0</v>
      </c>
    </row>
    <row r="116" spans="1:7" ht="15" x14ac:dyDescent="0.25">
      <c r="A116" s="204" t="s">
        <v>468</v>
      </c>
      <c r="B116" s="203"/>
      <c r="C116" s="204"/>
      <c r="D116" s="205"/>
      <c r="E116" s="205"/>
      <c r="F116" s="204"/>
      <c r="G116" s="203"/>
    </row>
    <row r="117" spans="1:7" x14ac:dyDescent="0.2">
      <c r="A117" s="190" t="s">
        <v>469</v>
      </c>
      <c r="B117" s="190" t="s">
        <v>179</v>
      </c>
      <c r="C117" s="191">
        <v>14100143</v>
      </c>
      <c r="D117" s="107">
        <v>1</v>
      </c>
      <c r="E117" s="107"/>
      <c r="F117" s="191">
        <v>2</v>
      </c>
      <c r="G117" s="193">
        <f>D117*E117*F117</f>
        <v>0</v>
      </c>
    </row>
    <row r="118" spans="1:7" ht="15.75" thickBot="1" x14ac:dyDescent="0.3">
      <c r="A118" s="197" t="s">
        <v>17</v>
      </c>
      <c r="B118" s="198"/>
      <c r="C118" s="181"/>
      <c r="D118" s="182">
        <f>SUM(D117)</f>
        <v>1</v>
      </c>
      <c r="E118" s="182"/>
      <c r="F118" s="182"/>
      <c r="G118" s="183">
        <f>SUM(G117:G117)</f>
        <v>0</v>
      </c>
    </row>
    <row r="119" spans="1:7" ht="15" x14ac:dyDescent="0.25">
      <c r="A119" s="204" t="s">
        <v>470</v>
      </c>
      <c r="B119" s="203"/>
      <c r="C119" s="204"/>
      <c r="D119" s="205"/>
      <c r="E119" s="205"/>
      <c r="F119" s="204"/>
      <c r="G119" s="203"/>
    </row>
    <row r="120" spans="1:7" x14ac:dyDescent="0.2">
      <c r="A120" s="190" t="s">
        <v>471</v>
      </c>
      <c r="B120" s="190" t="s">
        <v>430</v>
      </c>
      <c r="C120" s="191" t="s">
        <v>472</v>
      </c>
      <c r="D120" s="107">
        <v>2</v>
      </c>
      <c r="E120" s="107"/>
      <c r="F120" s="191">
        <v>1</v>
      </c>
      <c r="G120" s="193">
        <f>D120*E120*F120</f>
        <v>0</v>
      </c>
    </row>
    <row r="121" spans="1:7" x14ac:dyDescent="0.2">
      <c r="A121" s="190" t="s">
        <v>471</v>
      </c>
      <c r="B121" s="190" t="s">
        <v>430</v>
      </c>
      <c r="C121" s="191" t="s">
        <v>473</v>
      </c>
      <c r="D121" s="107">
        <v>1</v>
      </c>
      <c r="E121" s="107"/>
      <c r="F121" s="191">
        <v>1</v>
      </c>
      <c r="G121" s="193">
        <f>D121*E121*F121</f>
        <v>0</v>
      </c>
    </row>
    <row r="122" spans="1:7" ht="15.75" thickBot="1" x14ac:dyDescent="0.3">
      <c r="A122" s="197" t="s">
        <v>17</v>
      </c>
      <c r="B122" s="198"/>
      <c r="C122" s="181"/>
      <c r="D122" s="182">
        <f>SUM(D120:D121)</f>
        <v>3</v>
      </c>
      <c r="E122" s="182"/>
      <c r="F122" s="182"/>
      <c r="G122" s="183">
        <f>SUM(G120:G121)</f>
        <v>0</v>
      </c>
    </row>
    <row r="123" spans="1:7" ht="15" x14ac:dyDescent="0.25">
      <c r="A123" s="204" t="s">
        <v>474</v>
      </c>
      <c r="B123" s="203"/>
      <c r="C123" s="204"/>
      <c r="D123" s="205"/>
      <c r="E123" s="205"/>
      <c r="F123" s="204"/>
      <c r="G123" s="203"/>
    </row>
    <row r="124" spans="1:7" x14ac:dyDescent="0.2">
      <c r="A124" s="190" t="s">
        <v>475</v>
      </c>
      <c r="B124" s="190" t="s">
        <v>476</v>
      </c>
      <c r="C124" s="191" t="s">
        <v>477</v>
      </c>
      <c r="D124" s="107">
        <v>2</v>
      </c>
      <c r="E124" s="107"/>
      <c r="F124" s="191">
        <v>2</v>
      </c>
      <c r="G124" s="193">
        <f>D124*E124*F124</f>
        <v>0</v>
      </c>
    </row>
    <row r="125" spans="1:7" x14ac:dyDescent="0.2">
      <c r="A125" s="190" t="s">
        <v>475</v>
      </c>
      <c r="B125" s="190" t="s">
        <v>476</v>
      </c>
      <c r="C125" s="191" t="s">
        <v>478</v>
      </c>
      <c r="D125" s="107">
        <v>1</v>
      </c>
      <c r="E125" s="107"/>
      <c r="F125" s="191">
        <v>2</v>
      </c>
      <c r="G125" s="193">
        <f>D125*E125*F125</f>
        <v>0</v>
      </c>
    </row>
    <row r="126" spans="1:7" ht="15.75" thickBot="1" x14ac:dyDescent="0.3">
      <c r="A126" s="197" t="s">
        <v>17</v>
      </c>
      <c r="B126" s="198"/>
      <c r="C126" s="181"/>
      <c r="D126" s="182">
        <f>SUM(D124:D125)</f>
        <v>3</v>
      </c>
      <c r="E126" s="182"/>
      <c r="F126" s="182"/>
      <c r="G126" s="183">
        <f>SUM(G124:G125)</f>
        <v>0</v>
      </c>
    </row>
    <row r="127" spans="1:7" ht="15" x14ac:dyDescent="0.25">
      <c r="A127" s="204" t="s">
        <v>479</v>
      </c>
      <c r="B127" s="203"/>
      <c r="C127" s="204"/>
      <c r="D127" s="205"/>
      <c r="E127" s="205"/>
      <c r="F127" s="204"/>
      <c r="G127" s="203"/>
    </row>
    <row r="128" spans="1:7" x14ac:dyDescent="0.2">
      <c r="A128" s="190" t="s">
        <v>480</v>
      </c>
      <c r="B128" s="190" t="s">
        <v>481</v>
      </c>
      <c r="C128" s="191" t="s">
        <v>482</v>
      </c>
      <c r="D128" s="107">
        <v>1</v>
      </c>
      <c r="E128" s="107"/>
      <c r="F128" s="191">
        <v>2</v>
      </c>
      <c r="G128" s="193">
        <f>D128*E128*F128</f>
        <v>0</v>
      </c>
    </row>
    <row r="129" spans="1:7" ht="15.75" thickBot="1" x14ac:dyDescent="0.3">
      <c r="A129" s="197" t="s">
        <v>17</v>
      </c>
      <c r="B129" s="198"/>
      <c r="C129" s="181"/>
      <c r="D129" s="182">
        <f>SUM(D128)</f>
        <v>1</v>
      </c>
      <c r="E129" s="182"/>
      <c r="F129" s="182"/>
      <c r="G129" s="183">
        <f>SUM(G128)</f>
        <v>0</v>
      </c>
    </row>
    <row r="130" spans="1:7" ht="15" x14ac:dyDescent="0.25">
      <c r="A130" s="204" t="s">
        <v>483</v>
      </c>
      <c r="B130" s="203"/>
      <c r="C130" s="204"/>
      <c r="D130" s="205"/>
      <c r="E130" s="205"/>
      <c r="F130" s="204"/>
      <c r="G130" s="203"/>
    </row>
    <row r="131" spans="1:7" x14ac:dyDescent="0.2">
      <c r="A131" s="190" t="s">
        <v>484</v>
      </c>
      <c r="B131" s="190" t="s">
        <v>452</v>
      </c>
      <c r="C131" s="194" t="s">
        <v>485</v>
      </c>
      <c r="D131" s="107">
        <v>1</v>
      </c>
      <c r="E131" s="107"/>
      <c r="F131" s="191">
        <v>1</v>
      </c>
      <c r="G131" s="193">
        <f t="shared" ref="G131:G136" si="4">D131*E131*F131</f>
        <v>0</v>
      </c>
    </row>
    <row r="132" spans="1:7" x14ac:dyDescent="0.2">
      <c r="A132" s="212" t="s">
        <v>486</v>
      </c>
      <c r="B132" s="212" t="s">
        <v>104</v>
      </c>
      <c r="C132" s="213">
        <v>28200</v>
      </c>
      <c r="D132" s="107">
        <v>1</v>
      </c>
      <c r="E132" s="214"/>
      <c r="F132" s="191">
        <v>1</v>
      </c>
      <c r="G132" s="193">
        <f t="shared" si="4"/>
        <v>0</v>
      </c>
    </row>
    <row r="133" spans="1:7" x14ac:dyDescent="0.2">
      <c r="A133" s="212" t="s">
        <v>486</v>
      </c>
      <c r="B133" s="212" t="s">
        <v>186</v>
      </c>
      <c r="C133" s="213" t="s">
        <v>487</v>
      </c>
      <c r="D133" s="107">
        <v>1</v>
      </c>
      <c r="E133" s="214"/>
      <c r="F133" s="191">
        <v>1</v>
      </c>
      <c r="G133" s="193">
        <f t="shared" si="4"/>
        <v>0</v>
      </c>
    </row>
    <row r="134" spans="1:7" x14ac:dyDescent="0.2">
      <c r="A134" s="212" t="s">
        <v>488</v>
      </c>
      <c r="B134" s="212" t="s">
        <v>168</v>
      </c>
      <c r="C134" s="213" t="s">
        <v>451</v>
      </c>
      <c r="D134" s="214">
        <v>1</v>
      </c>
      <c r="E134" s="214"/>
      <c r="F134" s="191">
        <v>1</v>
      </c>
      <c r="G134" s="193">
        <f t="shared" si="4"/>
        <v>0</v>
      </c>
    </row>
    <row r="135" spans="1:7" x14ac:dyDescent="0.2">
      <c r="A135" s="212" t="s">
        <v>486</v>
      </c>
      <c r="B135" s="212" t="s">
        <v>115</v>
      </c>
      <c r="C135" s="213">
        <v>4630</v>
      </c>
      <c r="D135" s="214">
        <v>1</v>
      </c>
      <c r="E135" s="214"/>
      <c r="F135" s="191">
        <v>1</v>
      </c>
      <c r="G135" s="193">
        <f t="shared" si="4"/>
        <v>0</v>
      </c>
    </row>
    <row r="136" spans="1:7" x14ac:dyDescent="0.2">
      <c r="A136" s="212" t="s">
        <v>486</v>
      </c>
      <c r="B136" s="212" t="s">
        <v>489</v>
      </c>
      <c r="C136" s="213" t="s">
        <v>490</v>
      </c>
      <c r="D136" s="214">
        <v>1</v>
      </c>
      <c r="E136" s="214"/>
      <c r="F136" s="191">
        <v>1</v>
      </c>
      <c r="G136" s="193">
        <f t="shared" si="4"/>
        <v>0</v>
      </c>
    </row>
    <row r="137" spans="1:7" ht="15.75" thickBot="1" x14ac:dyDescent="0.3">
      <c r="A137" s="197" t="s">
        <v>17</v>
      </c>
      <c r="B137" s="198"/>
      <c r="C137" s="181"/>
      <c r="D137" s="182">
        <f>SUM(D131:D136)</f>
        <v>6</v>
      </c>
      <c r="E137" s="182"/>
      <c r="F137" s="182"/>
      <c r="G137" s="183">
        <f>SUM(G131:G136)</f>
        <v>0</v>
      </c>
    </row>
    <row r="138" spans="1:7" ht="15" x14ac:dyDescent="0.25">
      <c r="A138" s="204" t="s">
        <v>491</v>
      </c>
      <c r="B138" s="203"/>
      <c r="C138" s="204"/>
      <c r="D138" s="205"/>
      <c r="E138" s="205"/>
      <c r="F138" s="204"/>
      <c r="G138" s="203"/>
    </row>
    <row r="139" spans="1:7" x14ac:dyDescent="0.2">
      <c r="A139" s="190" t="s">
        <v>492</v>
      </c>
      <c r="B139" s="190" t="s">
        <v>493</v>
      </c>
      <c r="C139" s="191" t="s">
        <v>494</v>
      </c>
      <c r="D139" s="107">
        <v>3</v>
      </c>
      <c r="E139" s="107"/>
      <c r="F139" s="191">
        <v>2</v>
      </c>
      <c r="G139" s="193">
        <f>D139*E139*F139</f>
        <v>0</v>
      </c>
    </row>
    <row r="140" spans="1:7" x14ac:dyDescent="0.2">
      <c r="A140" s="190" t="s">
        <v>495</v>
      </c>
      <c r="B140" s="190" t="s">
        <v>179</v>
      </c>
      <c r="C140" s="191">
        <v>341</v>
      </c>
      <c r="D140" s="107">
        <v>2</v>
      </c>
      <c r="E140" s="107"/>
      <c r="F140" s="191">
        <v>2</v>
      </c>
      <c r="G140" s="193">
        <f>D140*E140*F140</f>
        <v>0</v>
      </c>
    </row>
    <row r="141" spans="1:7" x14ac:dyDescent="0.2">
      <c r="A141" s="190" t="s">
        <v>495</v>
      </c>
      <c r="B141" s="190" t="s">
        <v>496</v>
      </c>
      <c r="C141" s="194" t="s">
        <v>497</v>
      </c>
      <c r="D141" s="107">
        <v>1</v>
      </c>
      <c r="E141" s="107"/>
      <c r="F141" s="191">
        <v>2</v>
      </c>
      <c r="G141" s="193">
        <f>D141*E141*F141</f>
        <v>0</v>
      </c>
    </row>
    <row r="142" spans="1:7" ht="15.75" thickBot="1" x14ac:dyDescent="0.3">
      <c r="A142" s="197" t="s">
        <v>17</v>
      </c>
      <c r="B142" s="198"/>
      <c r="C142" s="181"/>
      <c r="D142" s="182">
        <f>SUM(D139:D141)</f>
        <v>6</v>
      </c>
      <c r="E142" s="182"/>
      <c r="F142" s="182"/>
      <c r="G142" s="183">
        <f>SUM(G139:G141)</f>
        <v>0</v>
      </c>
    </row>
    <row r="143" spans="1:7" ht="15" x14ac:dyDescent="0.25">
      <c r="A143" s="204" t="s">
        <v>498</v>
      </c>
      <c r="B143" s="203"/>
      <c r="C143" s="204"/>
      <c r="D143" s="205"/>
      <c r="E143" s="205"/>
      <c r="F143" s="204"/>
      <c r="G143" s="203"/>
    </row>
    <row r="144" spans="1:7" x14ac:dyDescent="0.2">
      <c r="A144" s="190" t="s">
        <v>499</v>
      </c>
      <c r="B144" s="190" t="s">
        <v>435</v>
      </c>
      <c r="C144" s="194">
        <v>400110</v>
      </c>
      <c r="D144" s="107">
        <v>1</v>
      </c>
      <c r="E144" s="107"/>
      <c r="F144" s="191">
        <v>2</v>
      </c>
      <c r="G144" s="193">
        <f t="shared" ref="G144:G149" si="5">D144*E144*F144</f>
        <v>0</v>
      </c>
    </row>
    <row r="145" spans="1:7" x14ac:dyDescent="0.2">
      <c r="A145" s="190" t="s">
        <v>499</v>
      </c>
      <c r="B145" s="190" t="s">
        <v>500</v>
      </c>
      <c r="C145" s="194" t="s">
        <v>501</v>
      </c>
      <c r="D145" s="107">
        <v>1</v>
      </c>
      <c r="E145" s="107"/>
      <c r="F145" s="191">
        <v>2</v>
      </c>
      <c r="G145" s="193">
        <f t="shared" si="5"/>
        <v>0</v>
      </c>
    </row>
    <row r="146" spans="1:7" x14ac:dyDescent="0.2">
      <c r="A146" s="190" t="s">
        <v>502</v>
      </c>
      <c r="B146" s="190" t="s">
        <v>503</v>
      </c>
      <c r="C146" s="194" t="s">
        <v>504</v>
      </c>
      <c r="D146" s="107">
        <v>1</v>
      </c>
      <c r="E146" s="107"/>
      <c r="F146" s="191">
        <v>2</v>
      </c>
      <c r="G146" s="193">
        <f t="shared" si="5"/>
        <v>0</v>
      </c>
    </row>
    <row r="147" spans="1:7" x14ac:dyDescent="0.2">
      <c r="A147" s="190" t="s">
        <v>505</v>
      </c>
      <c r="B147" s="190" t="s">
        <v>506</v>
      </c>
      <c r="C147" s="194" t="s">
        <v>507</v>
      </c>
      <c r="D147" s="107">
        <v>1</v>
      </c>
      <c r="E147" s="107"/>
      <c r="F147" s="191">
        <v>2</v>
      </c>
      <c r="G147" s="193">
        <f t="shared" si="5"/>
        <v>0</v>
      </c>
    </row>
    <row r="148" spans="1:7" x14ac:dyDescent="0.2">
      <c r="A148" s="190" t="s">
        <v>508</v>
      </c>
      <c r="B148" s="190" t="s">
        <v>452</v>
      </c>
      <c r="C148" s="194" t="s">
        <v>509</v>
      </c>
      <c r="D148" s="107">
        <v>2</v>
      </c>
      <c r="E148" s="107"/>
      <c r="F148" s="191">
        <v>2</v>
      </c>
      <c r="G148" s="193">
        <f t="shared" si="5"/>
        <v>0</v>
      </c>
    </row>
    <row r="149" spans="1:7" x14ac:dyDescent="0.2">
      <c r="A149" s="190" t="s">
        <v>510</v>
      </c>
      <c r="B149" s="190" t="s">
        <v>511</v>
      </c>
      <c r="C149" s="194" t="s">
        <v>512</v>
      </c>
      <c r="D149" s="107">
        <v>1</v>
      </c>
      <c r="E149" s="107"/>
      <c r="F149" s="191">
        <v>2</v>
      </c>
      <c r="G149" s="193">
        <f t="shared" si="5"/>
        <v>0</v>
      </c>
    </row>
    <row r="150" spans="1:7" ht="15.75" thickBot="1" x14ac:dyDescent="0.3">
      <c r="A150" s="197" t="s">
        <v>17</v>
      </c>
      <c r="B150" s="198"/>
      <c r="C150" s="181"/>
      <c r="D150" s="182">
        <f>SUM(D144:D149)</f>
        <v>7</v>
      </c>
      <c r="E150" s="182"/>
      <c r="F150" s="182"/>
      <c r="G150" s="183">
        <f>SUM(G144:G149)</f>
        <v>0</v>
      </c>
    </row>
    <row r="151" spans="1:7" ht="15" x14ac:dyDescent="0.25">
      <c r="A151" s="204" t="s">
        <v>513</v>
      </c>
      <c r="B151" s="203"/>
      <c r="C151" s="204"/>
      <c r="D151" s="205"/>
      <c r="E151" s="205"/>
      <c r="F151" s="204"/>
      <c r="G151" s="203"/>
    </row>
    <row r="152" spans="1:7" x14ac:dyDescent="0.2">
      <c r="A152" s="190" t="s">
        <v>514</v>
      </c>
      <c r="B152" s="190" t="s">
        <v>179</v>
      </c>
      <c r="C152" s="194" t="s">
        <v>515</v>
      </c>
      <c r="D152" s="107">
        <v>1</v>
      </c>
      <c r="E152" s="107"/>
      <c r="F152" s="191">
        <v>2</v>
      </c>
      <c r="G152" s="193">
        <f>D152*E152*F152</f>
        <v>0</v>
      </c>
    </row>
    <row r="153" spans="1:7" x14ac:dyDescent="0.2">
      <c r="A153" s="190" t="s">
        <v>514</v>
      </c>
      <c r="B153" s="190" t="s">
        <v>516</v>
      </c>
      <c r="C153" s="194" t="s">
        <v>517</v>
      </c>
      <c r="D153" s="107">
        <v>1</v>
      </c>
      <c r="E153" s="107"/>
      <c r="F153" s="191">
        <v>2</v>
      </c>
      <c r="G153" s="193">
        <f>D153*E153*F153</f>
        <v>0</v>
      </c>
    </row>
    <row r="154" spans="1:7" x14ac:dyDescent="0.2">
      <c r="A154" s="190" t="s">
        <v>514</v>
      </c>
      <c r="B154" s="190" t="s">
        <v>113</v>
      </c>
      <c r="C154" s="194" t="s">
        <v>518</v>
      </c>
      <c r="D154" s="107">
        <v>1</v>
      </c>
      <c r="E154" s="107"/>
      <c r="F154" s="191">
        <v>2</v>
      </c>
      <c r="G154" s="193">
        <f>D154*E154*F154</f>
        <v>0</v>
      </c>
    </row>
    <row r="155" spans="1:7" x14ac:dyDescent="0.2">
      <c r="A155" s="190" t="s">
        <v>519</v>
      </c>
      <c r="B155" s="190" t="s">
        <v>384</v>
      </c>
      <c r="C155" s="194" t="s">
        <v>520</v>
      </c>
      <c r="D155" s="107">
        <v>2</v>
      </c>
      <c r="E155" s="107"/>
      <c r="F155" s="191">
        <v>2</v>
      </c>
      <c r="G155" s="193">
        <f>D155*E155*F155</f>
        <v>0</v>
      </c>
    </row>
    <row r="156" spans="1:7" ht="15.75" thickBot="1" x14ac:dyDescent="0.3">
      <c r="A156" s="197" t="s">
        <v>17</v>
      </c>
      <c r="B156" s="198"/>
      <c r="C156" s="181"/>
      <c r="D156" s="182">
        <f>SUM(D152:D155)</f>
        <v>5</v>
      </c>
      <c r="E156" s="182"/>
      <c r="F156" s="182"/>
      <c r="G156" s="183">
        <f>SUM(G152:G155)</f>
        <v>0</v>
      </c>
    </row>
    <row r="157" spans="1:7" ht="15" x14ac:dyDescent="0.25">
      <c r="A157" s="204" t="s">
        <v>521</v>
      </c>
      <c r="B157" s="203"/>
      <c r="C157" s="204"/>
      <c r="D157" s="205"/>
      <c r="E157" s="205"/>
      <c r="F157" s="204"/>
      <c r="G157" s="203"/>
    </row>
    <row r="158" spans="1:7" x14ac:dyDescent="0.2">
      <c r="A158" s="190" t="s">
        <v>522</v>
      </c>
      <c r="B158" s="190" t="s">
        <v>523</v>
      </c>
      <c r="C158" s="194" t="s">
        <v>524</v>
      </c>
      <c r="D158" s="107">
        <v>1</v>
      </c>
      <c r="E158" s="107"/>
      <c r="F158" s="191">
        <v>2</v>
      </c>
      <c r="G158" s="193">
        <f>D158*E158*F158</f>
        <v>0</v>
      </c>
    </row>
    <row r="159" spans="1:7" ht="15.75" thickBot="1" x14ac:dyDescent="0.3">
      <c r="A159" s="197" t="s">
        <v>17</v>
      </c>
      <c r="B159" s="198"/>
      <c r="C159" s="181"/>
      <c r="D159" s="182">
        <f>SUM(D158)</f>
        <v>1</v>
      </c>
      <c r="E159" s="182"/>
      <c r="F159" s="182"/>
      <c r="G159" s="183">
        <f>SUM(G158)</f>
        <v>0</v>
      </c>
    </row>
    <row r="160" spans="1:7" ht="15" x14ac:dyDescent="0.25">
      <c r="A160" s="204" t="s">
        <v>525</v>
      </c>
      <c r="B160" s="203"/>
      <c r="C160" s="204"/>
      <c r="D160" s="205"/>
      <c r="E160" s="205"/>
      <c r="F160" s="204"/>
      <c r="G160" s="203"/>
    </row>
    <row r="161" spans="1:7" x14ac:dyDescent="0.2">
      <c r="A161" s="190" t="s">
        <v>526</v>
      </c>
      <c r="B161" s="190" t="s">
        <v>430</v>
      </c>
      <c r="C161" s="191" t="s">
        <v>120</v>
      </c>
      <c r="D161" s="107">
        <v>2</v>
      </c>
      <c r="E161" s="107"/>
      <c r="F161" s="191">
        <v>1</v>
      </c>
      <c r="G161" s="193">
        <f>D161*E161*F161</f>
        <v>0</v>
      </c>
    </row>
    <row r="162" spans="1:7" ht="15.75" thickBot="1" x14ac:dyDescent="0.3">
      <c r="A162" s="197" t="s">
        <v>17</v>
      </c>
      <c r="B162" s="198"/>
      <c r="C162" s="181"/>
      <c r="D162" s="182">
        <f>SUM(D161)</f>
        <v>2</v>
      </c>
      <c r="E162" s="182"/>
      <c r="F162" s="182"/>
      <c r="G162" s="183">
        <f>SUM(G161)</f>
        <v>0</v>
      </c>
    </row>
    <row r="163" spans="1:7" ht="15" x14ac:dyDescent="0.25">
      <c r="A163" s="204" t="s">
        <v>527</v>
      </c>
      <c r="B163" s="196"/>
      <c r="C163" s="204"/>
      <c r="D163" s="205"/>
      <c r="E163" s="205"/>
      <c r="F163" s="204"/>
      <c r="G163" s="196"/>
    </row>
    <row r="164" spans="1:7" x14ac:dyDescent="0.2">
      <c r="A164" s="43" t="s">
        <v>528</v>
      </c>
      <c r="B164" s="43" t="s">
        <v>529</v>
      </c>
      <c r="C164" s="215">
        <v>307059</v>
      </c>
      <c r="D164" s="216">
        <v>1</v>
      </c>
      <c r="E164" s="216"/>
      <c r="F164" s="191">
        <v>1</v>
      </c>
      <c r="G164" s="193">
        <f t="shared" ref="G164:G184" si="6">D164*E164*F164</f>
        <v>0</v>
      </c>
    </row>
    <row r="165" spans="1:7" x14ac:dyDescent="0.2">
      <c r="A165" s="217" t="s">
        <v>530</v>
      </c>
      <c r="B165" s="43" t="s">
        <v>179</v>
      </c>
      <c r="C165" s="215" t="s">
        <v>531</v>
      </c>
      <c r="D165" s="216">
        <v>4</v>
      </c>
      <c r="E165" s="216"/>
      <c r="F165" s="191">
        <v>1</v>
      </c>
      <c r="G165" s="193">
        <f t="shared" si="6"/>
        <v>0</v>
      </c>
    </row>
    <row r="166" spans="1:7" x14ac:dyDescent="0.2">
      <c r="A166" s="43" t="s">
        <v>532</v>
      </c>
      <c r="B166" s="43" t="s">
        <v>179</v>
      </c>
      <c r="C166" s="215" t="s">
        <v>533</v>
      </c>
      <c r="D166" s="216">
        <v>2</v>
      </c>
      <c r="E166" s="216"/>
      <c r="F166" s="191">
        <v>1</v>
      </c>
      <c r="G166" s="193">
        <f t="shared" si="6"/>
        <v>0</v>
      </c>
    </row>
    <row r="167" spans="1:7" x14ac:dyDescent="0.2">
      <c r="A167" s="43" t="s">
        <v>534</v>
      </c>
      <c r="B167" s="43" t="s">
        <v>179</v>
      </c>
      <c r="C167" s="218" t="s">
        <v>535</v>
      </c>
      <c r="D167" s="219">
        <v>4</v>
      </c>
      <c r="E167" s="219"/>
      <c r="F167" s="191">
        <v>1</v>
      </c>
      <c r="G167" s="193">
        <f t="shared" si="6"/>
        <v>0</v>
      </c>
    </row>
    <row r="168" spans="1:7" x14ac:dyDescent="0.2">
      <c r="A168" s="43" t="s">
        <v>528</v>
      </c>
      <c r="B168" s="43" t="s">
        <v>120</v>
      </c>
      <c r="C168" s="215" t="s">
        <v>536</v>
      </c>
      <c r="D168" s="216">
        <v>4</v>
      </c>
      <c r="E168" s="216"/>
      <c r="F168" s="191">
        <v>1</v>
      </c>
      <c r="G168" s="193">
        <f t="shared" si="6"/>
        <v>0</v>
      </c>
    </row>
    <row r="169" spans="1:7" x14ac:dyDescent="0.2">
      <c r="A169" s="43" t="s">
        <v>528</v>
      </c>
      <c r="B169" s="43" t="s">
        <v>537</v>
      </c>
      <c r="C169" s="215" t="s">
        <v>538</v>
      </c>
      <c r="D169" s="216">
        <v>15</v>
      </c>
      <c r="E169" s="216"/>
      <c r="F169" s="191">
        <v>1</v>
      </c>
      <c r="G169" s="193">
        <f t="shared" si="6"/>
        <v>0</v>
      </c>
    </row>
    <row r="170" spans="1:7" x14ac:dyDescent="0.2">
      <c r="A170" s="43" t="s">
        <v>534</v>
      </c>
      <c r="B170" s="43" t="s">
        <v>537</v>
      </c>
      <c r="C170" s="215" t="s">
        <v>539</v>
      </c>
      <c r="D170" s="216">
        <v>1</v>
      </c>
      <c r="E170" s="216"/>
      <c r="F170" s="191">
        <v>1</v>
      </c>
      <c r="G170" s="193">
        <f t="shared" si="6"/>
        <v>0</v>
      </c>
    </row>
    <row r="171" spans="1:7" x14ac:dyDescent="0.2">
      <c r="A171" s="43" t="s">
        <v>534</v>
      </c>
      <c r="B171" s="43" t="s">
        <v>120</v>
      </c>
      <c r="C171" s="215" t="s">
        <v>540</v>
      </c>
      <c r="D171" s="216">
        <v>3</v>
      </c>
      <c r="E171" s="216"/>
      <c r="F171" s="191">
        <v>1</v>
      </c>
      <c r="G171" s="193">
        <f t="shared" si="6"/>
        <v>0</v>
      </c>
    </row>
    <row r="172" spans="1:7" x14ac:dyDescent="0.2">
      <c r="A172" s="43" t="s">
        <v>534</v>
      </c>
      <c r="B172" s="43" t="s">
        <v>541</v>
      </c>
      <c r="C172" s="215" t="s">
        <v>542</v>
      </c>
      <c r="D172" s="216">
        <v>1</v>
      </c>
      <c r="E172" s="216"/>
      <c r="F172" s="191">
        <v>1</v>
      </c>
      <c r="G172" s="193">
        <f t="shared" si="6"/>
        <v>0</v>
      </c>
    </row>
    <row r="173" spans="1:7" x14ac:dyDescent="0.2">
      <c r="A173" s="43" t="s">
        <v>534</v>
      </c>
      <c r="B173" s="43" t="s">
        <v>537</v>
      </c>
      <c r="C173" s="215" t="s">
        <v>543</v>
      </c>
      <c r="D173" s="216">
        <v>1</v>
      </c>
      <c r="E173" s="216"/>
      <c r="F173" s="191">
        <v>1</v>
      </c>
      <c r="G173" s="193">
        <f t="shared" si="6"/>
        <v>0</v>
      </c>
    </row>
    <row r="174" spans="1:7" x14ac:dyDescent="0.2">
      <c r="A174" s="43" t="s">
        <v>161</v>
      </c>
      <c r="B174" s="43" t="s">
        <v>537</v>
      </c>
      <c r="C174" s="215" t="s">
        <v>544</v>
      </c>
      <c r="D174" s="216">
        <v>1</v>
      </c>
      <c r="E174" s="216"/>
      <c r="F174" s="191">
        <v>1</v>
      </c>
      <c r="G174" s="193">
        <f t="shared" si="6"/>
        <v>0</v>
      </c>
    </row>
    <row r="175" spans="1:7" x14ac:dyDescent="0.2">
      <c r="A175" s="43" t="s">
        <v>534</v>
      </c>
      <c r="B175" s="43" t="s">
        <v>537</v>
      </c>
      <c r="C175" s="215" t="s">
        <v>545</v>
      </c>
      <c r="D175" s="216">
        <v>3</v>
      </c>
      <c r="E175" s="216"/>
      <c r="F175" s="191">
        <v>1</v>
      </c>
      <c r="G175" s="193">
        <f t="shared" si="6"/>
        <v>0</v>
      </c>
    </row>
    <row r="176" spans="1:7" x14ac:dyDescent="0.2">
      <c r="A176" s="43" t="s">
        <v>546</v>
      </c>
      <c r="B176" s="43" t="s">
        <v>537</v>
      </c>
      <c r="C176" s="215" t="s">
        <v>120</v>
      </c>
      <c r="D176" s="216">
        <v>1</v>
      </c>
      <c r="E176" s="216"/>
      <c r="F176" s="191">
        <v>1</v>
      </c>
      <c r="G176" s="193">
        <f t="shared" si="6"/>
        <v>0</v>
      </c>
    </row>
    <row r="177" spans="1:7" x14ac:dyDescent="0.2">
      <c r="A177" s="43" t="s">
        <v>534</v>
      </c>
      <c r="B177" s="43" t="s">
        <v>120</v>
      </c>
      <c r="C177" s="215" t="s">
        <v>120</v>
      </c>
      <c r="D177" s="216">
        <v>3</v>
      </c>
      <c r="E177" s="216"/>
      <c r="F177" s="191">
        <v>1</v>
      </c>
      <c r="G177" s="193">
        <f t="shared" si="6"/>
        <v>0</v>
      </c>
    </row>
    <row r="178" spans="1:7" x14ac:dyDescent="0.2">
      <c r="A178" s="43" t="s">
        <v>547</v>
      </c>
      <c r="B178" s="43" t="s">
        <v>120</v>
      </c>
      <c r="C178" s="215" t="s">
        <v>120</v>
      </c>
      <c r="D178" s="216">
        <v>3</v>
      </c>
      <c r="E178" s="216"/>
      <c r="F178" s="191">
        <v>1</v>
      </c>
      <c r="G178" s="193">
        <f t="shared" si="6"/>
        <v>0</v>
      </c>
    </row>
    <row r="179" spans="1:7" x14ac:dyDescent="0.2">
      <c r="A179" s="43" t="s">
        <v>528</v>
      </c>
      <c r="B179" s="43" t="s">
        <v>548</v>
      </c>
      <c r="C179" s="215" t="s">
        <v>549</v>
      </c>
      <c r="D179" s="216">
        <v>4</v>
      </c>
      <c r="E179" s="216"/>
      <c r="F179" s="191">
        <v>1</v>
      </c>
      <c r="G179" s="193">
        <f t="shared" si="6"/>
        <v>0</v>
      </c>
    </row>
    <row r="180" spans="1:7" x14ac:dyDescent="0.2">
      <c r="A180" s="43" t="s">
        <v>534</v>
      </c>
      <c r="B180" s="43" t="s">
        <v>537</v>
      </c>
      <c r="C180" s="215" t="s">
        <v>550</v>
      </c>
      <c r="D180" s="216">
        <v>2</v>
      </c>
      <c r="E180" s="216"/>
      <c r="F180" s="191">
        <v>1</v>
      </c>
      <c r="G180" s="193">
        <f t="shared" si="6"/>
        <v>0</v>
      </c>
    </row>
    <row r="181" spans="1:7" x14ac:dyDescent="0.2">
      <c r="A181" s="43" t="s">
        <v>534</v>
      </c>
      <c r="B181" s="43" t="s">
        <v>537</v>
      </c>
      <c r="C181" s="215" t="s">
        <v>551</v>
      </c>
      <c r="D181" s="216">
        <v>3</v>
      </c>
      <c r="E181" s="216"/>
      <c r="F181" s="191">
        <v>1</v>
      </c>
      <c r="G181" s="193">
        <f t="shared" si="6"/>
        <v>0</v>
      </c>
    </row>
    <row r="182" spans="1:7" x14ac:dyDescent="0.2">
      <c r="A182" s="43" t="s">
        <v>552</v>
      </c>
      <c r="B182" s="43" t="s">
        <v>179</v>
      </c>
      <c r="C182" s="215" t="s">
        <v>553</v>
      </c>
      <c r="D182" s="216">
        <v>11</v>
      </c>
      <c r="E182" s="216"/>
      <c r="F182" s="191">
        <v>1</v>
      </c>
      <c r="G182" s="193">
        <f t="shared" si="6"/>
        <v>0</v>
      </c>
    </row>
    <row r="183" spans="1:7" x14ac:dyDescent="0.2">
      <c r="A183" s="196" t="s">
        <v>161</v>
      </c>
      <c r="B183" s="196" t="s">
        <v>554</v>
      </c>
      <c r="C183" s="218" t="s">
        <v>555</v>
      </c>
      <c r="D183" s="219">
        <v>2</v>
      </c>
      <c r="E183" s="219"/>
      <c r="F183" s="191">
        <v>1</v>
      </c>
      <c r="G183" s="193">
        <f t="shared" si="6"/>
        <v>0</v>
      </c>
    </row>
    <row r="184" spans="1:7" x14ac:dyDescent="0.2">
      <c r="A184" s="43" t="s">
        <v>534</v>
      </c>
      <c r="B184" s="43" t="s">
        <v>537</v>
      </c>
      <c r="C184" s="215" t="s">
        <v>556</v>
      </c>
      <c r="D184" s="216">
        <v>2</v>
      </c>
      <c r="E184" s="216"/>
      <c r="F184" s="191">
        <v>1</v>
      </c>
      <c r="G184" s="193">
        <f t="shared" si="6"/>
        <v>0</v>
      </c>
    </row>
    <row r="185" spans="1:7" ht="15.75" thickBot="1" x14ac:dyDescent="0.3">
      <c r="A185" s="197" t="s">
        <v>17</v>
      </c>
      <c r="B185" s="198"/>
      <c r="C185" s="181"/>
      <c r="D185" s="182">
        <f>SUM(D164:D184)</f>
        <v>71</v>
      </c>
      <c r="E185" s="182"/>
      <c r="F185" s="182"/>
      <c r="G185" s="183">
        <f>SUM(G164:G184)</f>
        <v>0</v>
      </c>
    </row>
    <row r="186" spans="1:7" ht="15" x14ac:dyDescent="0.25">
      <c r="A186" s="253" t="s">
        <v>557</v>
      </c>
      <c r="B186" s="254"/>
      <c r="C186" s="253"/>
      <c r="D186" s="255"/>
      <c r="E186" s="255"/>
      <c r="F186" s="253"/>
      <c r="G186" s="254"/>
    </row>
    <row r="187" spans="1:7" x14ac:dyDescent="0.2">
      <c r="A187" s="190" t="s">
        <v>558</v>
      </c>
      <c r="B187" s="190" t="s">
        <v>113</v>
      </c>
      <c r="C187" s="194" t="s">
        <v>559</v>
      </c>
      <c r="D187" s="107">
        <v>1</v>
      </c>
      <c r="E187" s="107"/>
      <c r="F187" s="191">
        <v>1</v>
      </c>
      <c r="G187" s="193">
        <f>D187*E187*F187</f>
        <v>0</v>
      </c>
    </row>
    <row r="188" spans="1:7" x14ac:dyDescent="0.2">
      <c r="A188" s="220" t="s">
        <v>558</v>
      </c>
      <c r="B188" s="196" t="s">
        <v>560</v>
      </c>
      <c r="C188" s="194" t="s">
        <v>561</v>
      </c>
      <c r="D188" s="107">
        <v>1</v>
      </c>
      <c r="E188" s="107"/>
      <c r="F188" s="191">
        <v>1</v>
      </c>
      <c r="G188" s="193">
        <f>D188*E188*F188</f>
        <v>0</v>
      </c>
    </row>
    <row r="189" spans="1:7" x14ac:dyDescent="0.2">
      <c r="A189" s="190" t="s">
        <v>558</v>
      </c>
      <c r="B189" s="190" t="s">
        <v>562</v>
      </c>
      <c r="C189" s="194" t="s">
        <v>563</v>
      </c>
      <c r="D189" s="107">
        <v>1</v>
      </c>
      <c r="E189" s="107"/>
      <c r="F189" s="191">
        <v>1</v>
      </c>
      <c r="G189" s="193">
        <f>D189*E189*F189</f>
        <v>0</v>
      </c>
    </row>
    <row r="190" spans="1:7" x14ac:dyDescent="0.2">
      <c r="A190" s="212" t="s">
        <v>564</v>
      </c>
      <c r="B190" s="212" t="s">
        <v>565</v>
      </c>
      <c r="C190" s="213" t="s">
        <v>566</v>
      </c>
      <c r="D190" s="107">
        <v>1</v>
      </c>
      <c r="E190" s="214"/>
      <c r="F190" s="191">
        <v>1</v>
      </c>
      <c r="G190" s="193">
        <f>D190*E190*F190</f>
        <v>0</v>
      </c>
    </row>
    <row r="191" spans="1:7" x14ac:dyDescent="0.2">
      <c r="A191" s="212" t="s">
        <v>567</v>
      </c>
      <c r="B191" s="212" t="s">
        <v>568</v>
      </c>
      <c r="C191" s="213" t="s">
        <v>569</v>
      </c>
      <c r="D191" s="107">
        <v>1</v>
      </c>
      <c r="E191" s="214"/>
      <c r="F191" s="191">
        <v>1</v>
      </c>
      <c r="G191" s="193">
        <f>D191*E191*F191</f>
        <v>0</v>
      </c>
    </row>
    <row r="192" spans="1:7" ht="15.75" thickBot="1" x14ac:dyDescent="0.3">
      <c r="A192" s="197" t="s">
        <v>17</v>
      </c>
      <c r="B192" s="198"/>
      <c r="C192" s="181"/>
      <c r="D192" s="182">
        <f>SUM(D187:D191)</f>
        <v>5</v>
      </c>
      <c r="E192" s="182"/>
      <c r="F192" s="182"/>
      <c r="G192" s="183">
        <f>SUM(G187:G191)</f>
        <v>0</v>
      </c>
    </row>
    <row r="193" spans="1:7" ht="15" x14ac:dyDescent="0.25">
      <c r="A193" s="204" t="s">
        <v>570</v>
      </c>
      <c r="B193" s="203"/>
      <c r="C193" s="204"/>
      <c r="D193" s="205"/>
      <c r="E193" s="205"/>
      <c r="F193" s="204"/>
      <c r="G193" s="203"/>
    </row>
    <row r="194" spans="1:7" x14ac:dyDescent="0.2">
      <c r="A194" s="190" t="s">
        <v>571</v>
      </c>
      <c r="B194" s="190" t="s">
        <v>572</v>
      </c>
      <c r="C194" s="194" t="s">
        <v>573</v>
      </c>
      <c r="D194" s="107">
        <v>1</v>
      </c>
      <c r="E194" s="107"/>
      <c r="F194" s="191">
        <v>2</v>
      </c>
      <c r="G194" s="193">
        <f>D194*E194*F194</f>
        <v>0</v>
      </c>
    </row>
    <row r="195" spans="1:7" x14ac:dyDescent="0.2">
      <c r="A195" s="190" t="s">
        <v>571</v>
      </c>
      <c r="B195" s="190" t="s">
        <v>115</v>
      </c>
      <c r="C195" s="194" t="s">
        <v>120</v>
      </c>
      <c r="D195" s="107">
        <v>4</v>
      </c>
      <c r="E195" s="107"/>
      <c r="F195" s="191">
        <v>2</v>
      </c>
      <c r="G195" s="193">
        <f>D195*E195*F195</f>
        <v>0</v>
      </c>
    </row>
    <row r="196" spans="1:7" ht="15.75" thickBot="1" x14ac:dyDescent="0.3">
      <c r="A196" s="197" t="s">
        <v>17</v>
      </c>
      <c r="B196" s="198"/>
      <c r="C196" s="181"/>
      <c r="D196" s="182">
        <f>SUM(D194:D195)</f>
        <v>5</v>
      </c>
      <c r="E196" s="182"/>
      <c r="F196" s="182"/>
      <c r="G196" s="183">
        <f>SUM(G194:G195)</f>
        <v>0</v>
      </c>
    </row>
    <row r="197" spans="1:7" ht="15" x14ac:dyDescent="0.25">
      <c r="A197" s="204" t="s">
        <v>574</v>
      </c>
      <c r="B197" s="203"/>
      <c r="C197" s="204"/>
      <c r="D197" s="205"/>
      <c r="E197" s="205"/>
      <c r="F197" s="204"/>
      <c r="G197" s="203"/>
    </row>
    <row r="198" spans="1:7" x14ac:dyDescent="0.2">
      <c r="A198" s="190" t="s">
        <v>575</v>
      </c>
      <c r="B198" s="190" t="s">
        <v>476</v>
      </c>
      <c r="C198" s="191" t="s">
        <v>576</v>
      </c>
      <c r="D198" s="107">
        <v>1</v>
      </c>
      <c r="E198" s="107"/>
      <c r="F198" s="191">
        <v>2</v>
      </c>
      <c r="G198" s="193">
        <f>D198*E198*F198</f>
        <v>0</v>
      </c>
    </row>
    <row r="199" spans="1:7" x14ac:dyDescent="0.2">
      <c r="A199" s="190" t="s">
        <v>575</v>
      </c>
      <c r="B199" s="190" t="s">
        <v>476</v>
      </c>
      <c r="C199" s="191" t="s">
        <v>577</v>
      </c>
      <c r="D199" s="107">
        <v>1</v>
      </c>
      <c r="E199" s="107"/>
      <c r="F199" s="191">
        <v>2</v>
      </c>
      <c r="G199" s="193">
        <f>D199*E199*F199</f>
        <v>0</v>
      </c>
    </row>
    <row r="200" spans="1:7" ht="15.75" thickBot="1" x14ac:dyDescent="0.3">
      <c r="A200" s="197" t="s">
        <v>17</v>
      </c>
      <c r="B200" s="198"/>
      <c r="C200" s="181"/>
      <c r="D200" s="182">
        <f>SUM(D198:D199)</f>
        <v>2</v>
      </c>
      <c r="E200" s="182"/>
      <c r="F200" s="182"/>
      <c r="G200" s="183">
        <f>SUM(G198:G199)</f>
        <v>0</v>
      </c>
    </row>
    <row r="201" spans="1:7" ht="15" x14ac:dyDescent="0.25">
      <c r="A201" s="204" t="s">
        <v>578</v>
      </c>
      <c r="B201" s="203"/>
      <c r="C201" s="204"/>
      <c r="D201" s="205"/>
      <c r="E201" s="205"/>
      <c r="F201" s="204"/>
      <c r="G201" s="203"/>
    </row>
    <row r="202" spans="1:7" x14ac:dyDescent="0.2">
      <c r="A202" s="190" t="s">
        <v>579</v>
      </c>
      <c r="B202" s="190" t="s">
        <v>405</v>
      </c>
      <c r="C202" s="191">
        <v>18002</v>
      </c>
      <c r="D202" s="107">
        <v>5</v>
      </c>
      <c r="E202" s="107"/>
      <c r="F202" s="191">
        <v>2</v>
      </c>
      <c r="G202" s="193">
        <f t="shared" ref="G202:G211" si="7">D202*E202*F202</f>
        <v>0</v>
      </c>
    </row>
    <row r="203" spans="1:7" x14ac:dyDescent="0.2">
      <c r="A203" s="190" t="s">
        <v>580</v>
      </c>
      <c r="B203" s="190" t="s">
        <v>503</v>
      </c>
      <c r="C203" s="191">
        <v>51221048</v>
      </c>
      <c r="D203" s="107">
        <v>2</v>
      </c>
      <c r="E203" s="107"/>
      <c r="F203" s="191">
        <v>2</v>
      </c>
      <c r="G203" s="193">
        <f t="shared" si="7"/>
        <v>0</v>
      </c>
    </row>
    <row r="204" spans="1:7" x14ac:dyDescent="0.2">
      <c r="A204" s="212" t="s">
        <v>580</v>
      </c>
      <c r="B204" s="190" t="s">
        <v>503</v>
      </c>
      <c r="C204" s="213">
        <v>51221060</v>
      </c>
      <c r="D204" s="107">
        <v>1</v>
      </c>
      <c r="E204" s="214"/>
      <c r="F204" s="191">
        <v>2</v>
      </c>
      <c r="G204" s="193">
        <f t="shared" si="7"/>
        <v>0</v>
      </c>
    </row>
    <row r="205" spans="1:7" x14ac:dyDescent="0.2">
      <c r="A205" s="190" t="s">
        <v>580</v>
      </c>
      <c r="B205" s="190" t="s">
        <v>503</v>
      </c>
      <c r="C205" s="194" t="s">
        <v>581</v>
      </c>
      <c r="D205" s="107">
        <v>1</v>
      </c>
      <c r="E205" s="107"/>
      <c r="F205" s="191">
        <v>2</v>
      </c>
      <c r="G205" s="193">
        <f t="shared" si="7"/>
        <v>0</v>
      </c>
    </row>
    <row r="206" spans="1:7" x14ac:dyDescent="0.2">
      <c r="A206" s="190" t="s">
        <v>582</v>
      </c>
      <c r="B206" s="190" t="s">
        <v>179</v>
      </c>
      <c r="C206" s="194" t="s">
        <v>583</v>
      </c>
      <c r="D206" s="107">
        <v>1</v>
      </c>
      <c r="E206" s="107"/>
      <c r="F206" s="191">
        <v>2</v>
      </c>
      <c r="G206" s="193">
        <f t="shared" si="7"/>
        <v>0</v>
      </c>
    </row>
    <row r="207" spans="1:7" x14ac:dyDescent="0.2">
      <c r="A207" s="190" t="s">
        <v>582</v>
      </c>
      <c r="B207" s="190" t="s">
        <v>179</v>
      </c>
      <c r="C207" s="194" t="s">
        <v>584</v>
      </c>
      <c r="D207" s="107">
        <v>1</v>
      </c>
      <c r="E207" s="107"/>
      <c r="F207" s="191">
        <v>2</v>
      </c>
      <c r="G207" s="193">
        <f t="shared" si="7"/>
        <v>0</v>
      </c>
    </row>
    <row r="208" spans="1:7" x14ac:dyDescent="0.2">
      <c r="A208" s="190" t="s">
        <v>585</v>
      </c>
      <c r="B208" s="190" t="s">
        <v>503</v>
      </c>
      <c r="C208" s="194" t="s">
        <v>586</v>
      </c>
      <c r="D208" s="107">
        <v>1</v>
      </c>
      <c r="E208" s="107"/>
      <c r="F208" s="191">
        <v>2</v>
      </c>
      <c r="G208" s="193">
        <f t="shared" si="7"/>
        <v>0</v>
      </c>
    </row>
    <row r="209" spans="1:7" x14ac:dyDescent="0.2">
      <c r="A209" s="190" t="s">
        <v>580</v>
      </c>
      <c r="B209" s="190" t="s">
        <v>115</v>
      </c>
      <c r="C209" s="194" t="s">
        <v>587</v>
      </c>
      <c r="D209" s="107">
        <v>2</v>
      </c>
      <c r="E209" s="107"/>
      <c r="F209" s="191">
        <v>2</v>
      </c>
      <c r="G209" s="193">
        <f t="shared" si="7"/>
        <v>0</v>
      </c>
    </row>
    <row r="210" spans="1:7" x14ac:dyDescent="0.2">
      <c r="A210" s="190" t="s">
        <v>588</v>
      </c>
      <c r="B210" s="190" t="s">
        <v>115</v>
      </c>
      <c r="C210" s="194" t="s">
        <v>589</v>
      </c>
      <c r="D210" s="107">
        <v>1</v>
      </c>
      <c r="E210" s="107"/>
      <c r="F210" s="191">
        <v>2</v>
      </c>
      <c r="G210" s="193">
        <f t="shared" si="7"/>
        <v>0</v>
      </c>
    </row>
    <row r="211" spans="1:7" x14ac:dyDescent="0.2">
      <c r="A211" s="212" t="s">
        <v>580</v>
      </c>
      <c r="B211" s="212" t="s">
        <v>334</v>
      </c>
      <c r="C211" s="213" t="s">
        <v>590</v>
      </c>
      <c r="D211" s="214">
        <v>1</v>
      </c>
      <c r="E211" s="214"/>
      <c r="F211" s="191">
        <v>2</v>
      </c>
      <c r="G211" s="193">
        <f t="shared" si="7"/>
        <v>0</v>
      </c>
    </row>
    <row r="212" spans="1:7" ht="15.75" thickBot="1" x14ac:dyDescent="0.3">
      <c r="A212" s="197" t="s">
        <v>17</v>
      </c>
      <c r="B212" s="198"/>
      <c r="C212" s="181"/>
      <c r="D212" s="182">
        <f>SUM(D202:D211)</f>
        <v>16</v>
      </c>
      <c r="E212" s="182"/>
      <c r="F212" s="182"/>
      <c r="G212" s="183">
        <f>SUM(G202:G211)</f>
        <v>0</v>
      </c>
    </row>
    <row r="213" spans="1:7" ht="15" x14ac:dyDescent="0.25">
      <c r="A213" s="204" t="s">
        <v>591</v>
      </c>
      <c r="B213" s="203"/>
      <c r="C213" s="204"/>
      <c r="D213" s="205"/>
      <c r="E213" s="205"/>
      <c r="F213" s="204"/>
      <c r="G213" s="203"/>
    </row>
    <row r="214" spans="1:7" x14ac:dyDescent="0.2">
      <c r="A214" s="190" t="s">
        <v>592</v>
      </c>
      <c r="B214" s="190" t="s">
        <v>376</v>
      </c>
      <c r="C214" s="191" t="s">
        <v>593</v>
      </c>
      <c r="D214" s="107">
        <v>9</v>
      </c>
      <c r="E214" s="107"/>
      <c r="F214" s="191">
        <v>1</v>
      </c>
      <c r="G214" s="193">
        <f>D214*E214*F214</f>
        <v>0</v>
      </c>
    </row>
    <row r="215" spans="1:7" x14ac:dyDescent="0.2">
      <c r="A215" s="190" t="s">
        <v>592</v>
      </c>
      <c r="B215" s="190" t="s">
        <v>376</v>
      </c>
      <c r="C215" s="194" t="s">
        <v>378</v>
      </c>
      <c r="D215" s="107">
        <v>1</v>
      </c>
      <c r="E215" s="107"/>
      <c r="F215" s="191">
        <v>1</v>
      </c>
      <c r="G215" s="193">
        <f>D215*E215*F215</f>
        <v>0</v>
      </c>
    </row>
    <row r="216" spans="1:7" x14ac:dyDescent="0.2">
      <c r="A216" s="190" t="s">
        <v>594</v>
      </c>
      <c r="B216" s="190" t="s">
        <v>595</v>
      </c>
      <c r="C216" s="194" t="s">
        <v>596</v>
      </c>
      <c r="D216" s="107">
        <v>1</v>
      </c>
      <c r="E216" s="107"/>
      <c r="F216" s="191">
        <v>1</v>
      </c>
      <c r="G216" s="193">
        <f>D216*E216*F216</f>
        <v>0</v>
      </c>
    </row>
    <row r="217" spans="1:7" x14ac:dyDescent="0.2">
      <c r="A217" s="196" t="s">
        <v>597</v>
      </c>
      <c r="B217" s="196" t="s">
        <v>595</v>
      </c>
      <c r="C217" s="221" t="s">
        <v>598</v>
      </c>
      <c r="D217" s="219">
        <v>1</v>
      </c>
      <c r="E217" s="219"/>
      <c r="F217" s="191">
        <v>1</v>
      </c>
      <c r="G217" s="193">
        <f>D217*E217*F217</f>
        <v>0</v>
      </c>
    </row>
    <row r="218" spans="1:7" ht="15.75" thickBot="1" x14ac:dyDescent="0.3">
      <c r="A218" s="197" t="s">
        <v>17</v>
      </c>
      <c r="B218" s="198"/>
      <c r="C218" s="181"/>
      <c r="D218" s="182">
        <f>SUM(D214:D217)</f>
        <v>12</v>
      </c>
      <c r="E218" s="182"/>
      <c r="F218" s="182"/>
      <c r="G218" s="183">
        <f>SUM(G214:G217)</f>
        <v>0</v>
      </c>
    </row>
    <row r="219" spans="1:7" ht="15" x14ac:dyDescent="0.25">
      <c r="A219" s="204" t="s">
        <v>599</v>
      </c>
      <c r="B219" s="203"/>
      <c r="C219" s="204"/>
      <c r="D219" s="205"/>
      <c r="E219" s="205"/>
      <c r="F219" s="204"/>
      <c r="G219" s="203"/>
    </row>
    <row r="220" spans="1:7" x14ac:dyDescent="0.2">
      <c r="A220" s="203" t="s">
        <v>600</v>
      </c>
      <c r="B220" s="190" t="s">
        <v>329</v>
      </c>
      <c r="C220" s="194" t="s">
        <v>601</v>
      </c>
      <c r="D220" s="107">
        <v>6</v>
      </c>
      <c r="E220" s="107"/>
      <c r="F220" s="191">
        <v>2</v>
      </c>
      <c r="G220" s="193">
        <f t="shared" ref="G220:G227" si="8">D220*E220*F220</f>
        <v>0</v>
      </c>
    </row>
    <row r="221" spans="1:7" x14ac:dyDescent="0.2">
      <c r="A221" s="203" t="s">
        <v>600</v>
      </c>
      <c r="B221" s="190" t="s">
        <v>602</v>
      </c>
      <c r="C221" s="191" t="s">
        <v>603</v>
      </c>
      <c r="D221" s="107">
        <v>1</v>
      </c>
      <c r="E221" s="107"/>
      <c r="F221" s="191">
        <v>2</v>
      </c>
      <c r="G221" s="193">
        <f t="shared" si="8"/>
        <v>0</v>
      </c>
    </row>
    <row r="222" spans="1:7" x14ac:dyDescent="0.2">
      <c r="A222" s="203" t="s">
        <v>604</v>
      </c>
      <c r="B222" s="203" t="s">
        <v>605</v>
      </c>
      <c r="C222" s="191">
        <v>4200</v>
      </c>
      <c r="D222" s="107">
        <v>1</v>
      </c>
      <c r="E222" s="107"/>
      <c r="F222" s="191">
        <v>2</v>
      </c>
      <c r="G222" s="193">
        <f>D222*E222*F222</f>
        <v>0</v>
      </c>
    </row>
    <row r="223" spans="1:7" x14ac:dyDescent="0.2">
      <c r="A223" s="203" t="s">
        <v>606</v>
      </c>
      <c r="B223" s="203" t="s">
        <v>607</v>
      </c>
      <c r="C223" s="191" t="s">
        <v>608</v>
      </c>
      <c r="D223" s="107">
        <v>1</v>
      </c>
      <c r="E223" s="107"/>
      <c r="F223" s="191">
        <v>2</v>
      </c>
      <c r="G223" s="193">
        <f t="shared" si="8"/>
        <v>0</v>
      </c>
    </row>
    <row r="224" spans="1:7" x14ac:dyDescent="0.2">
      <c r="A224" s="203" t="s">
        <v>606</v>
      </c>
      <c r="B224" s="203" t="s">
        <v>609</v>
      </c>
      <c r="C224" s="191" t="s">
        <v>610</v>
      </c>
      <c r="D224" s="107">
        <v>2</v>
      </c>
      <c r="E224" s="107"/>
      <c r="F224" s="191">
        <v>2</v>
      </c>
      <c r="G224" s="193">
        <f t="shared" si="8"/>
        <v>0</v>
      </c>
    </row>
    <row r="225" spans="1:7" x14ac:dyDescent="0.2">
      <c r="A225" s="203" t="s">
        <v>611</v>
      </c>
      <c r="B225" s="203" t="s">
        <v>612</v>
      </c>
      <c r="C225" s="191" t="s">
        <v>613</v>
      </c>
      <c r="D225" s="107">
        <v>1</v>
      </c>
      <c r="E225" s="107"/>
      <c r="F225" s="191">
        <v>2</v>
      </c>
      <c r="G225" s="193">
        <f t="shared" si="8"/>
        <v>0</v>
      </c>
    </row>
    <row r="226" spans="1:7" x14ac:dyDescent="0.2">
      <c r="A226" s="203" t="s">
        <v>614</v>
      </c>
      <c r="B226" s="203" t="s">
        <v>615</v>
      </c>
      <c r="C226" s="191" t="s">
        <v>616</v>
      </c>
      <c r="D226" s="107">
        <v>1</v>
      </c>
      <c r="E226" s="107"/>
      <c r="F226" s="191">
        <v>2</v>
      </c>
      <c r="G226" s="193">
        <f t="shared" si="8"/>
        <v>0</v>
      </c>
    </row>
    <row r="227" spans="1:7" x14ac:dyDescent="0.2">
      <c r="A227" s="203" t="s">
        <v>617</v>
      </c>
      <c r="B227" s="203" t="s">
        <v>618</v>
      </c>
      <c r="C227" s="191" t="s">
        <v>619</v>
      </c>
      <c r="D227" s="107">
        <v>1</v>
      </c>
      <c r="E227" s="107"/>
      <c r="F227" s="191">
        <v>2</v>
      </c>
      <c r="G227" s="193">
        <f t="shared" si="8"/>
        <v>0</v>
      </c>
    </row>
    <row r="228" spans="1:7" ht="15.75" thickBot="1" x14ac:dyDescent="0.3">
      <c r="A228" s="197" t="s">
        <v>17</v>
      </c>
      <c r="B228" s="198"/>
      <c r="C228" s="181"/>
      <c r="D228" s="182">
        <f>SUM(D220:D227)</f>
        <v>14</v>
      </c>
      <c r="E228" s="182"/>
      <c r="F228" s="182"/>
      <c r="G228" s="183">
        <f>SUM(G220:G227)</f>
        <v>0</v>
      </c>
    </row>
    <row r="229" spans="1:7" ht="16.5" thickTop="1" thickBot="1" x14ac:dyDescent="0.25">
      <c r="A229" s="262" t="s">
        <v>280</v>
      </c>
      <c r="B229" s="263"/>
      <c r="C229" s="264"/>
      <c r="D229" s="222"/>
      <c r="E229" s="223"/>
      <c r="F229" s="222"/>
      <c r="G229" s="223">
        <f>G11+G17+G36+G39+G49+G53+G58+G63+G80+G84+G88+G92+G115+G118+G122+G126+G129+G137+G142+G150+G156+G159+G162+G185+G192+G196+G200+G212+G218</f>
        <v>0</v>
      </c>
    </row>
    <row r="230" spans="1:7" ht="15.75" thickBot="1" x14ac:dyDescent="0.25">
      <c r="A230" s="259" t="s">
        <v>281</v>
      </c>
      <c r="B230" s="260"/>
      <c r="C230" s="260"/>
      <c r="D230" s="260"/>
      <c r="E230" s="260"/>
      <c r="F230" s="260"/>
      <c r="G230" s="261"/>
    </row>
    <row r="231" spans="1:7" ht="45" x14ac:dyDescent="0.2">
      <c r="A231" s="265" t="s">
        <v>282</v>
      </c>
      <c r="B231" s="266"/>
      <c r="C231" s="267"/>
      <c r="D231" s="224" t="s">
        <v>283</v>
      </c>
      <c r="E231" s="225" t="s">
        <v>284</v>
      </c>
      <c r="F231" s="268" t="s">
        <v>620</v>
      </c>
      <c r="G231" s="269"/>
    </row>
    <row r="232" spans="1:7" ht="28.5" customHeight="1" x14ac:dyDescent="0.2">
      <c r="A232" s="275" t="s">
        <v>635</v>
      </c>
      <c r="B232" s="276"/>
      <c r="C232" s="277"/>
      <c r="D232" s="226"/>
      <c r="E232" s="227">
        <v>30</v>
      </c>
      <c r="F232" s="278">
        <f>D232*E232</f>
        <v>0</v>
      </c>
      <c r="G232" s="279"/>
    </row>
    <row r="233" spans="1:7" ht="28.5" customHeight="1" thickBot="1" x14ac:dyDescent="0.25">
      <c r="A233" s="280" t="s">
        <v>636</v>
      </c>
      <c r="B233" s="281"/>
      <c r="C233" s="282"/>
      <c r="D233" s="228"/>
      <c r="E233" s="229">
        <v>30</v>
      </c>
      <c r="F233" s="283">
        <f>D233*E233</f>
        <v>0</v>
      </c>
      <c r="G233" s="284"/>
    </row>
    <row r="234" spans="1:7" ht="16.5" thickTop="1" thickBot="1" x14ac:dyDescent="0.25">
      <c r="A234" s="287" t="s">
        <v>628</v>
      </c>
      <c r="B234" s="288"/>
      <c r="C234" s="288"/>
      <c r="D234" s="289"/>
      <c r="E234" s="230">
        <f>SUM(E232:E233)</f>
        <v>60</v>
      </c>
      <c r="F234" s="290">
        <f>SUM(F232:G233)</f>
        <v>0</v>
      </c>
      <c r="G234" s="291"/>
    </row>
    <row r="235" spans="1:7" x14ac:dyDescent="0.2">
      <c r="A235" s="292" t="s">
        <v>634</v>
      </c>
      <c r="B235" s="292"/>
      <c r="C235" s="292"/>
      <c r="D235" s="292"/>
      <c r="E235" s="292"/>
      <c r="F235" s="292"/>
      <c r="G235" s="292"/>
    </row>
    <row r="236" spans="1:7" ht="15" thickBot="1" x14ac:dyDescent="0.25">
      <c r="A236" s="293"/>
      <c r="B236" s="293"/>
      <c r="C236" s="293"/>
      <c r="D236" s="293"/>
      <c r="E236" s="293"/>
      <c r="F236" s="293"/>
      <c r="G236" s="293"/>
    </row>
    <row r="237" spans="1:7" ht="15.75" thickBot="1" x14ac:dyDescent="0.25">
      <c r="A237" s="248" t="s">
        <v>630</v>
      </c>
      <c r="B237" s="249"/>
      <c r="C237" s="249"/>
      <c r="D237" s="249"/>
      <c r="E237" s="249"/>
      <c r="F237" s="249"/>
      <c r="G237" s="250"/>
    </row>
    <row r="238" spans="1:7" ht="15.75" thickBot="1" x14ac:dyDescent="0.25">
      <c r="A238" s="270" t="s">
        <v>631</v>
      </c>
      <c r="B238" s="271"/>
      <c r="C238" s="272"/>
      <c r="D238" s="224"/>
      <c r="E238" s="225"/>
      <c r="F238" s="285">
        <v>20000</v>
      </c>
      <c r="G238" s="286"/>
    </row>
    <row r="239" spans="1:7" ht="15.75" thickBot="1" x14ac:dyDescent="0.25">
      <c r="A239" s="248" t="s">
        <v>640</v>
      </c>
      <c r="B239" s="249"/>
      <c r="C239" s="249"/>
      <c r="D239" s="249"/>
      <c r="E239" s="249"/>
      <c r="F239" s="249"/>
      <c r="G239" s="250"/>
    </row>
    <row r="240" spans="1:7" ht="15" x14ac:dyDescent="0.2">
      <c r="A240" s="270" t="s">
        <v>633</v>
      </c>
      <c r="B240" s="271"/>
      <c r="C240" s="272"/>
      <c r="D240" s="224"/>
      <c r="E240" s="225"/>
      <c r="F240" s="273">
        <v>5000</v>
      </c>
      <c r="G240" s="274"/>
    </row>
    <row r="241" spans="1:7" x14ac:dyDescent="0.2">
      <c r="A241" s="231"/>
      <c r="B241" s="142"/>
      <c r="C241" s="142"/>
      <c r="D241" s="232"/>
      <c r="E241" s="233"/>
      <c r="F241" s="234"/>
      <c r="G241" s="235"/>
    </row>
    <row r="242" spans="1:7" x14ac:dyDescent="0.2">
      <c r="A242" s="231"/>
      <c r="B242" s="142"/>
      <c r="C242" s="142"/>
      <c r="D242" s="232"/>
      <c r="E242" s="233"/>
      <c r="F242" s="234"/>
      <c r="G242" s="235"/>
    </row>
    <row r="243" spans="1:7" x14ac:dyDescent="0.2">
      <c r="A243" s="231"/>
      <c r="B243" s="142"/>
      <c r="C243" s="142"/>
      <c r="D243" s="232"/>
      <c r="E243" s="233"/>
      <c r="F243" s="234"/>
      <c r="G243" s="235"/>
    </row>
    <row r="244" spans="1:7" x14ac:dyDescent="0.2">
      <c r="A244" s="236"/>
      <c r="B244" s="142"/>
      <c r="C244" s="142"/>
      <c r="D244" s="232"/>
      <c r="E244" s="233"/>
      <c r="F244" s="234"/>
      <c r="G244" s="235"/>
    </row>
    <row r="245" spans="1:7" x14ac:dyDescent="0.2">
      <c r="A245" s="231"/>
      <c r="B245" s="142"/>
      <c r="C245" s="142"/>
      <c r="D245" s="232"/>
      <c r="E245" s="233"/>
      <c r="F245" s="234"/>
      <c r="G245" s="235"/>
    </row>
    <row r="246" spans="1:7" x14ac:dyDescent="0.2">
      <c r="A246" s="231"/>
      <c r="B246" s="142"/>
      <c r="C246" s="142"/>
      <c r="D246" s="232"/>
      <c r="E246" s="233"/>
      <c r="F246" s="234"/>
      <c r="G246" s="235"/>
    </row>
    <row r="247" spans="1:7" x14ac:dyDescent="0.2">
      <c r="A247" s="236"/>
      <c r="B247" s="142"/>
      <c r="C247" s="142"/>
      <c r="D247" s="232"/>
      <c r="E247" s="233"/>
      <c r="F247" s="234"/>
      <c r="G247" s="235"/>
    </row>
    <row r="248" spans="1:7" x14ac:dyDescent="0.2">
      <c r="A248" s="231"/>
      <c r="B248" s="142"/>
      <c r="C248" s="142"/>
      <c r="D248" s="232"/>
      <c r="E248" s="233"/>
      <c r="F248" s="234"/>
      <c r="G248" s="235"/>
    </row>
    <row r="249" spans="1:7" x14ac:dyDescent="0.2">
      <c r="A249" s="231"/>
      <c r="B249" s="142"/>
      <c r="C249" s="142"/>
      <c r="D249" s="232"/>
      <c r="E249" s="233"/>
      <c r="F249" s="234"/>
      <c r="G249" s="235"/>
    </row>
    <row r="250" spans="1:7" x14ac:dyDescent="0.2">
      <c r="A250" s="231"/>
      <c r="B250" s="142"/>
      <c r="C250" s="142"/>
      <c r="D250" s="232"/>
      <c r="E250" s="233"/>
      <c r="F250" s="234"/>
      <c r="G250" s="237"/>
    </row>
    <row r="251" spans="1:7" x14ac:dyDescent="0.2">
      <c r="A251" s="231"/>
      <c r="B251" s="142"/>
      <c r="C251" s="142"/>
      <c r="D251" s="232"/>
      <c r="E251" s="233"/>
      <c r="F251" s="234"/>
      <c r="G251" s="237"/>
    </row>
    <row r="252" spans="1:7" x14ac:dyDescent="0.2">
      <c r="A252" s="231"/>
      <c r="B252" s="142"/>
      <c r="C252" s="142"/>
      <c r="D252" s="232"/>
      <c r="E252" s="233"/>
      <c r="F252" s="234"/>
      <c r="G252" s="235"/>
    </row>
    <row r="253" spans="1:7" x14ac:dyDescent="0.2">
      <c r="A253" s="231"/>
      <c r="B253" s="142"/>
      <c r="C253" s="142"/>
      <c r="D253" s="232"/>
      <c r="E253" s="233"/>
      <c r="F253" s="234"/>
      <c r="G253" s="237"/>
    </row>
    <row r="254" spans="1:7" x14ac:dyDescent="0.2">
      <c r="A254" s="231"/>
      <c r="B254" s="142"/>
      <c r="C254" s="142"/>
      <c r="D254" s="232"/>
      <c r="E254" s="233"/>
      <c r="F254" s="234"/>
      <c r="G254" s="235"/>
    </row>
    <row r="255" spans="1:7" x14ac:dyDescent="0.2">
      <c r="A255" s="231"/>
      <c r="B255" s="142"/>
      <c r="C255" s="142"/>
      <c r="D255" s="232"/>
      <c r="E255" s="233"/>
      <c r="F255" s="234"/>
      <c r="G255" s="235"/>
    </row>
    <row r="256" spans="1:7" x14ac:dyDescent="0.2">
      <c r="A256" s="231"/>
      <c r="B256" s="142"/>
      <c r="C256" s="142"/>
      <c r="D256" s="232"/>
      <c r="E256" s="233"/>
      <c r="F256" s="234"/>
      <c r="G256" s="235"/>
    </row>
    <row r="257" spans="1:7" x14ac:dyDescent="0.2">
      <c r="A257" s="231"/>
      <c r="B257" s="142"/>
      <c r="C257" s="142"/>
      <c r="D257" s="232"/>
      <c r="E257" s="233"/>
      <c r="F257" s="234"/>
      <c r="G257" s="235"/>
    </row>
    <row r="258" spans="1:7" x14ac:dyDescent="0.2">
      <c r="A258" s="49"/>
      <c r="B258" s="142"/>
      <c r="C258" s="142"/>
      <c r="D258" s="232"/>
      <c r="E258" s="233"/>
      <c r="F258" s="234"/>
      <c r="G258" s="235"/>
    </row>
    <row r="259" spans="1:7" x14ac:dyDescent="0.2">
      <c r="A259" s="49"/>
      <c r="B259" s="142"/>
      <c r="C259" s="142"/>
      <c r="D259" s="232"/>
      <c r="E259" s="233"/>
      <c r="F259" s="234"/>
      <c r="G259" s="235"/>
    </row>
    <row r="260" spans="1:7" x14ac:dyDescent="0.2">
      <c r="A260" s="49"/>
      <c r="B260" s="142"/>
      <c r="C260" s="142"/>
      <c r="D260" s="232"/>
      <c r="E260" s="233"/>
      <c r="F260" s="234"/>
      <c r="G260" s="235"/>
    </row>
    <row r="261" spans="1:7" x14ac:dyDescent="0.2">
      <c r="A261" s="49"/>
      <c r="B261" s="142"/>
      <c r="C261" s="142"/>
      <c r="D261" s="232"/>
      <c r="E261" s="233"/>
      <c r="F261" s="234"/>
      <c r="G261" s="235"/>
    </row>
    <row r="262" spans="1:7" x14ac:dyDescent="0.2">
      <c r="A262" s="49"/>
      <c r="B262" s="142"/>
      <c r="C262" s="142"/>
      <c r="D262" s="232"/>
      <c r="E262" s="233"/>
      <c r="F262" s="234"/>
      <c r="G262" s="235"/>
    </row>
    <row r="263" spans="1:7" x14ac:dyDescent="0.2">
      <c r="A263" s="49"/>
      <c r="B263" s="142"/>
      <c r="C263" s="142"/>
      <c r="D263" s="232"/>
      <c r="E263" s="233"/>
      <c r="F263" s="234"/>
      <c r="G263" s="235"/>
    </row>
    <row r="264" spans="1:7" x14ac:dyDescent="0.2">
      <c r="A264" s="49"/>
      <c r="B264" s="142"/>
      <c r="C264" s="142"/>
      <c r="D264" s="232"/>
      <c r="E264" s="233"/>
      <c r="F264" s="234"/>
      <c r="G264" s="237"/>
    </row>
    <row r="265" spans="1:7" x14ac:dyDescent="0.2">
      <c r="A265" s="238"/>
      <c r="B265" s="142"/>
      <c r="C265" s="142"/>
      <c r="D265" s="239"/>
      <c r="E265" s="240"/>
      <c r="F265" s="234"/>
      <c r="G265" s="235"/>
    </row>
    <row r="266" spans="1:7" x14ac:dyDescent="0.2">
      <c r="A266" s="238"/>
      <c r="B266" s="142"/>
      <c r="C266" s="142"/>
      <c r="D266" s="239"/>
      <c r="E266" s="240"/>
      <c r="F266" s="234"/>
      <c r="G266" s="235"/>
    </row>
    <row r="267" spans="1:7" x14ac:dyDescent="0.2">
      <c r="A267" s="238"/>
      <c r="B267" s="142"/>
      <c r="C267" s="142"/>
      <c r="D267" s="239"/>
      <c r="E267" s="240"/>
      <c r="F267" s="234"/>
      <c r="G267" s="235"/>
    </row>
    <row r="268" spans="1:7" x14ac:dyDescent="0.2">
      <c r="A268" s="142"/>
      <c r="B268" s="142"/>
      <c r="C268" s="142"/>
      <c r="D268" s="239"/>
      <c r="E268" s="240"/>
      <c r="F268" s="234"/>
      <c r="G268" s="235"/>
    </row>
    <row r="269" spans="1:7" x14ac:dyDescent="0.2">
      <c r="A269" s="142"/>
      <c r="B269" s="142"/>
      <c r="C269" s="142"/>
      <c r="D269" s="239"/>
      <c r="E269" s="240"/>
      <c r="F269" s="234"/>
      <c r="G269" s="235"/>
    </row>
    <row r="270" spans="1:7" x14ac:dyDescent="0.2">
      <c r="A270" s="238"/>
      <c r="B270" s="142"/>
      <c r="C270" s="142"/>
      <c r="D270" s="239"/>
      <c r="E270" s="240"/>
      <c r="F270" s="234"/>
      <c r="G270" s="235"/>
    </row>
    <row r="271" spans="1:7" x14ac:dyDescent="0.2">
      <c r="A271" s="238"/>
      <c r="B271" s="142"/>
      <c r="C271" s="142"/>
      <c r="D271" s="239"/>
      <c r="E271" s="240"/>
      <c r="F271" s="234"/>
      <c r="G271" s="235"/>
    </row>
    <row r="272" spans="1:7" x14ac:dyDescent="0.2">
      <c r="A272" s="238"/>
      <c r="B272" s="142"/>
      <c r="C272" s="142"/>
      <c r="D272" s="239"/>
      <c r="E272" s="240"/>
      <c r="F272" s="234"/>
      <c r="G272" s="235"/>
    </row>
    <row r="273" spans="1:7" x14ac:dyDescent="0.2">
      <c r="A273" s="238"/>
      <c r="B273" s="142"/>
      <c r="C273" s="142"/>
      <c r="D273" s="239"/>
      <c r="E273" s="240"/>
      <c r="F273" s="234"/>
      <c r="G273" s="235"/>
    </row>
    <row r="274" spans="1:7" x14ac:dyDescent="0.2">
      <c r="A274" s="238"/>
      <c r="B274" s="142"/>
      <c r="C274" s="142"/>
      <c r="D274" s="239"/>
      <c r="E274" s="240"/>
      <c r="F274" s="234"/>
      <c r="G274" s="235"/>
    </row>
    <row r="275" spans="1:7" x14ac:dyDescent="0.2">
      <c r="A275" s="238"/>
      <c r="B275" s="142"/>
      <c r="C275" s="142"/>
      <c r="D275" s="239"/>
      <c r="E275" s="240"/>
      <c r="F275" s="234"/>
      <c r="G275" s="235"/>
    </row>
    <row r="276" spans="1:7" x14ac:dyDescent="0.2">
      <c r="A276" s="238"/>
      <c r="B276" s="142"/>
      <c r="C276" s="142"/>
      <c r="D276" s="239"/>
      <c r="E276" s="240"/>
      <c r="F276" s="234"/>
      <c r="G276" s="235"/>
    </row>
    <row r="277" spans="1:7" x14ac:dyDescent="0.2">
      <c r="A277" s="238"/>
      <c r="B277" s="142"/>
      <c r="C277" s="142"/>
      <c r="D277" s="239"/>
      <c r="E277" s="240"/>
      <c r="F277" s="234"/>
      <c r="G277" s="235"/>
    </row>
    <row r="278" spans="1:7" x14ac:dyDescent="0.2">
      <c r="A278" s="238"/>
      <c r="B278" s="142"/>
      <c r="C278" s="142"/>
      <c r="D278" s="239"/>
      <c r="E278" s="240"/>
      <c r="F278" s="234"/>
      <c r="G278" s="235"/>
    </row>
    <row r="279" spans="1:7" x14ac:dyDescent="0.2">
      <c r="A279" s="238"/>
      <c r="B279" s="142"/>
      <c r="C279" s="142"/>
      <c r="D279" s="239"/>
      <c r="E279" s="240"/>
      <c r="F279" s="234"/>
      <c r="G279" s="235"/>
    </row>
    <row r="280" spans="1:7" x14ac:dyDescent="0.2">
      <c r="A280" s="238"/>
      <c r="B280" s="142"/>
      <c r="C280" s="142"/>
      <c r="D280" s="239"/>
      <c r="E280" s="240"/>
      <c r="F280" s="234"/>
      <c r="G280" s="235"/>
    </row>
    <row r="281" spans="1:7" x14ac:dyDescent="0.2">
      <c r="A281" s="238"/>
      <c r="B281" s="142"/>
      <c r="C281" s="142"/>
      <c r="D281" s="239"/>
      <c r="E281" s="240"/>
      <c r="F281" s="234"/>
      <c r="G281" s="235"/>
    </row>
    <row r="282" spans="1:7" x14ac:dyDescent="0.2">
      <c r="A282" s="238"/>
      <c r="B282" s="142"/>
      <c r="C282" s="142"/>
      <c r="D282" s="239"/>
      <c r="E282" s="240"/>
      <c r="F282" s="234"/>
      <c r="G282" s="235"/>
    </row>
    <row r="283" spans="1:7" x14ac:dyDescent="0.2">
      <c r="A283" s="238"/>
      <c r="B283" s="142"/>
      <c r="C283" s="142"/>
      <c r="D283" s="239"/>
      <c r="E283" s="240"/>
      <c r="F283" s="234"/>
      <c r="G283" s="235"/>
    </row>
    <row r="284" spans="1:7" x14ac:dyDescent="0.2">
      <c r="A284" s="238"/>
      <c r="B284" s="142"/>
      <c r="C284" s="142"/>
      <c r="D284" s="239"/>
      <c r="E284" s="240"/>
      <c r="F284" s="234"/>
      <c r="G284" s="235"/>
    </row>
    <row r="285" spans="1:7" x14ac:dyDescent="0.2">
      <c r="A285" s="238"/>
      <c r="B285" s="142"/>
      <c r="C285" s="142"/>
      <c r="D285" s="239"/>
      <c r="E285" s="240"/>
      <c r="F285" s="234"/>
      <c r="G285" s="235"/>
    </row>
    <row r="286" spans="1:7" x14ac:dyDescent="0.2">
      <c r="A286" s="238"/>
      <c r="B286" s="142"/>
      <c r="C286" s="142"/>
      <c r="D286" s="239"/>
      <c r="E286" s="240"/>
      <c r="F286" s="234"/>
      <c r="G286" s="235"/>
    </row>
    <row r="287" spans="1:7" x14ac:dyDescent="0.2">
      <c r="A287" s="238"/>
      <c r="B287" s="142"/>
      <c r="C287" s="142"/>
      <c r="D287" s="239"/>
      <c r="E287" s="240"/>
      <c r="F287" s="234"/>
      <c r="G287" s="235"/>
    </row>
    <row r="288" spans="1:7" x14ac:dyDescent="0.2">
      <c r="A288" s="238"/>
      <c r="B288" s="142"/>
      <c r="C288" s="142"/>
      <c r="D288" s="239"/>
      <c r="E288" s="240"/>
      <c r="F288" s="234"/>
      <c r="G288" s="235"/>
    </row>
    <row r="289" spans="1:7" x14ac:dyDescent="0.2">
      <c r="A289" s="238"/>
      <c r="B289" s="142"/>
      <c r="C289" s="142"/>
      <c r="D289" s="239"/>
      <c r="E289" s="240"/>
      <c r="F289" s="234"/>
      <c r="G289" s="235"/>
    </row>
    <row r="290" spans="1:7" x14ac:dyDescent="0.2">
      <c r="A290" s="238"/>
      <c r="B290" s="142"/>
      <c r="C290" s="142"/>
      <c r="D290" s="239"/>
      <c r="E290" s="240"/>
      <c r="F290" s="234"/>
      <c r="G290" s="235"/>
    </row>
    <row r="291" spans="1:7" x14ac:dyDescent="0.2">
      <c r="A291" s="238"/>
      <c r="B291" s="142"/>
      <c r="C291" s="142"/>
      <c r="D291" s="239"/>
      <c r="E291" s="240"/>
      <c r="F291" s="234"/>
      <c r="G291" s="235"/>
    </row>
    <row r="292" spans="1:7" x14ac:dyDescent="0.2">
      <c r="A292" s="238"/>
      <c r="B292" s="142"/>
      <c r="C292" s="142"/>
      <c r="D292" s="239"/>
      <c r="E292" s="240"/>
      <c r="F292" s="234"/>
      <c r="G292" s="235"/>
    </row>
    <row r="293" spans="1:7" x14ac:dyDescent="0.2">
      <c r="A293" s="238"/>
      <c r="B293" s="142"/>
      <c r="C293" s="142"/>
      <c r="D293" s="239"/>
      <c r="E293" s="240"/>
      <c r="F293" s="234"/>
      <c r="G293" s="235"/>
    </row>
    <row r="294" spans="1:7" x14ac:dyDescent="0.2">
      <c r="A294" s="238"/>
      <c r="B294" s="142"/>
      <c r="C294" s="142"/>
      <c r="D294" s="239"/>
      <c r="E294" s="240"/>
      <c r="F294" s="234"/>
      <c r="G294" s="235"/>
    </row>
    <row r="295" spans="1:7" x14ac:dyDescent="0.2">
      <c r="A295" s="238"/>
      <c r="B295" s="142"/>
      <c r="C295" s="142"/>
      <c r="D295" s="239"/>
      <c r="E295" s="240"/>
      <c r="F295" s="234"/>
      <c r="G295" s="235"/>
    </row>
    <row r="296" spans="1:7" x14ac:dyDescent="0.2">
      <c r="A296" s="238"/>
      <c r="B296" s="142"/>
      <c r="C296" s="142"/>
      <c r="D296" s="239"/>
      <c r="E296" s="240"/>
      <c r="F296" s="234"/>
      <c r="G296" s="235"/>
    </row>
    <row r="297" spans="1:7" x14ac:dyDescent="0.2">
      <c r="A297" s="238"/>
      <c r="B297" s="142"/>
      <c r="C297" s="142"/>
      <c r="D297" s="239"/>
      <c r="E297" s="240"/>
      <c r="F297" s="234"/>
      <c r="G297" s="235"/>
    </row>
    <row r="298" spans="1:7" x14ac:dyDescent="0.2">
      <c r="A298" s="142"/>
      <c r="B298" s="142"/>
      <c r="C298" s="142"/>
      <c r="D298" s="239"/>
      <c r="E298" s="240"/>
      <c r="F298" s="234"/>
      <c r="G298" s="235"/>
    </row>
    <row r="299" spans="1:7" x14ac:dyDescent="0.2">
      <c r="A299" s="238"/>
      <c r="B299" s="142"/>
      <c r="C299" s="142"/>
      <c r="D299" s="239"/>
      <c r="E299" s="240"/>
      <c r="F299" s="234"/>
      <c r="G299" s="235"/>
    </row>
    <row r="300" spans="1:7" x14ac:dyDescent="0.2">
      <c r="A300" s="238"/>
      <c r="B300" s="142"/>
      <c r="C300" s="142"/>
      <c r="D300" s="239"/>
      <c r="E300" s="240"/>
      <c r="F300" s="234"/>
      <c r="G300" s="235"/>
    </row>
    <row r="301" spans="1:7" x14ac:dyDescent="0.2">
      <c r="A301" s="238"/>
      <c r="B301" s="142"/>
      <c r="C301" s="142"/>
      <c r="D301" s="239"/>
      <c r="E301" s="240"/>
      <c r="F301" s="234"/>
      <c r="G301" s="235"/>
    </row>
    <row r="302" spans="1:7" x14ac:dyDescent="0.2">
      <c r="A302" s="142"/>
      <c r="B302" s="142"/>
      <c r="C302" s="142"/>
      <c r="D302" s="239"/>
      <c r="E302" s="240"/>
      <c r="F302" s="234"/>
      <c r="G302" s="235"/>
    </row>
    <row r="303" spans="1:7" x14ac:dyDescent="0.2">
      <c r="A303" s="238"/>
      <c r="B303" s="142"/>
      <c r="C303" s="142"/>
      <c r="D303" s="239"/>
      <c r="E303" s="240"/>
      <c r="F303" s="234"/>
      <c r="G303" s="235"/>
    </row>
    <row r="304" spans="1:7" x14ac:dyDescent="0.2">
      <c r="A304" s="238"/>
      <c r="B304" s="142"/>
      <c r="C304" s="142"/>
      <c r="D304" s="239"/>
      <c r="E304" s="240"/>
      <c r="F304" s="234"/>
      <c r="G304" s="235"/>
    </row>
    <row r="305" spans="1:7" x14ac:dyDescent="0.2">
      <c r="A305" s="238"/>
      <c r="B305" s="142"/>
      <c r="C305" s="142"/>
      <c r="D305" s="239"/>
      <c r="E305" s="240"/>
      <c r="F305" s="234"/>
      <c r="G305" s="235"/>
    </row>
    <row r="306" spans="1:7" x14ac:dyDescent="0.2">
      <c r="A306" s="238"/>
      <c r="B306" s="142"/>
      <c r="C306" s="142"/>
      <c r="D306" s="239"/>
      <c r="E306" s="240"/>
      <c r="F306" s="234"/>
      <c r="G306" s="235"/>
    </row>
    <row r="307" spans="1:7" x14ac:dyDescent="0.2">
      <c r="A307" s="238"/>
      <c r="B307" s="142"/>
      <c r="C307" s="142"/>
      <c r="D307" s="239"/>
      <c r="E307" s="240"/>
      <c r="F307" s="234"/>
      <c r="G307" s="235"/>
    </row>
    <row r="308" spans="1:7" x14ac:dyDescent="0.2">
      <c r="A308" s="238"/>
      <c r="B308" s="142"/>
      <c r="C308" s="142"/>
      <c r="D308" s="239"/>
      <c r="E308" s="240"/>
      <c r="F308" s="234"/>
      <c r="G308" s="235"/>
    </row>
    <row r="309" spans="1:7" x14ac:dyDescent="0.2">
      <c r="A309" s="238"/>
      <c r="B309" s="142"/>
      <c r="C309" s="142"/>
      <c r="D309" s="239"/>
      <c r="E309" s="240"/>
      <c r="F309" s="234"/>
      <c r="G309" s="235"/>
    </row>
    <row r="310" spans="1:7" x14ac:dyDescent="0.2">
      <c r="A310" s="238"/>
      <c r="B310" s="142"/>
      <c r="C310" s="142"/>
      <c r="D310" s="239"/>
      <c r="E310" s="240"/>
      <c r="F310" s="234"/>
      <c r="G310" s="235"/>
    </row>
    <row r="311" spans="1:7" x14ac:dyDescent="0.2">
      <c r="A311" s="238"/>
      <c r="B311" s="142"/>
      <c r="C311" s="142"/>
      <c r="D311" s="239"/>
      <c r="E311" s="240"/>
      <c r="F311" s="234"/>
      <c r="G311" s="235"/>
    </row>
    <row r="312" spans="1:7" x14ac:dyDescent="0.2">
      <c r="A312" s="238"/>
      <c r="B312" s="142"/>
      <c r="C312" s="142"/>
      <c r="D312" s="239"/>
      <c r="E312" s="240"/>
      <c r="F312" s="234"/>
      <c r="G312" s="235"/>
    </row>
    <row r="313" spans="1:7" x14ac:dyDescent="0.2">
      <c r="A313" s="238"/>
      <c r="B313" s="142"/>
      <c r="C313" s="142"/>
      <c r="D313" s="239"/>
      <c r="E313" s="240"/>
      <c r="F313" s="234"/>
      <c r="G313" s="235"/>
    </row>
    <row r="314" spans="1:7" x14ac:dyDescent="0.2">
      <c r="A314" s="238"/>
      <c r="B314" s="142"/>
      <c r="C314" s="142"/>
      <c r="D314" s="239"/>
      <c r="E314" s="240"/>
      <c r="F314" s="234"/>
      <c r="G314" s="235"/>
    </row>
    <row r="315" spans="1:7" x14ac:dyDescent="0.2">
      <c r="A315" s="238"/>
      <c r="B315" s="142"/>
      <c r="C315" s="142"/>
      <c r="D315" s="239"/>
      <c r="E315" s="240"/>
      <c r="F315" s="234"/>
      <c r="G315" s="235"/>
    </row>
    <row r="316" spans="1:7" x14ac:dyDescent="0.2">
      <c r="A316" s="238"/>
      <c r="B316" s="142"/>
      <c r="C316" s="142"/>
      <c r="D316" s="239"/>
      <c r="E316" s="240"/>
      <c r="F316" s="234"/>
      <c r="G316" s="235"/>
    </row>
    <row r="317" spans="1:7" x14ac:dyDescent="0.2">
      <c r="B317" s="241"/>
      <c r="F317" s="244"/>
    </row>
  </sheetData>
  <sheetProtection selectLockedCells="1"/>
  <autoFilter ref="A6:G229" xr:uid="{00000000-0001-0000-0000-000000000000}"/>
  <mergeCells count="17">
    <mergeCell ref="A240:C240"/>
    <mergeCell ref="F240:G240"/>
    <mergeCell ref="A232:C232"/>
    <mergeCell ref="F232:G232"/>
    <mergeCell ref="A233:C233"/>
    <mergeCell ref="F233:G233"/>
    <mergeCell ref="A238:C238"/>
    <mergeCell ref="F238:G238"/>
    <mergeCell ref="A234:D234"/>
    <mergeCell ref="F234:G234"/>
    <mergeCell ref="A235:G236"/>
    <mergeCell ref="B3:G3"/>
    <mergeCell ref="A5:G5"/>
    <mergeCell ref="A229:C229"/>
    <mergeCell ref="A230:G230"/>
    <mergeCell ref="A231:C231"/>
    <mergeCell ref="F231:G231"/>
  </mergeCells>
  <pageMargins left="0.25" right="0.25" top="0.75" bottom="0.75" header="0.3" footer="0.3"/>
  <pageSetup scale="89" orientation="landscape" r:id="rId1"/>
  <headerFooter>
    <oddHeader>&amp;C&amp;"Arial,Bold"Exhibit 9-A
Pricing Sheet - Public Health Lab
&amp;R&amp;"Arial,Regular"&amp;12APPENDIX B</oddHeader>
    <oddFooter>&amp;L&amp;"Arial,Regular"&amp;9Laboratory &amp; Clinic Equipment and Medical Device Maintenance, Calibration, and Repair Services 
IFB No. 2024-009
Exhibit 9-A&amp;CPage &amp;P of &amp;N</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7921E-0950-4283-8212-4316CBEA6969}">
  <dimension ref="A1:H205"/>
  <sheetViews>
    <sheetView view="pageLayout" topLeftCell="A91" zoomScaleNormal="100" zoomScaleSheetLayoutView="85" workbookViewId="0">
      <selection activeCell="B127" sqref="B127"/>
    </sheetView>
  </sheetViews>
  <sheetFormatPr defaultColWidth="8.85546875" defaultRowHeight="14.25" x14ac:dyDescent="0.2"/>
  <cols>
    <col min="1" max="1" width="34.5703125" style="6" customWidth="1"/>
    <col min="2" max="2" width="24.7109375" style="96" customWidth="1"/>
    <col min="3" max="3" width="23.140625" style="97" customWidth="1"/>
    <col min="4" max="4" width="17.42578125" style="98" customWidth="1"/>
    <col min="5" max="5" width="17.85546875" style="98" customWidth="1"/>
    <col min="6" max="6" width="15.140625" style="99" customWidth="1"/>
    <col min="7" max="7" width="18.7109375" style="6" customWidth="1"/>
    <col min="8" max="8" width="48.28515625" style="5" customWidth="1"/>
    <col min="9" max="9" width="22.5703125" style="6" customWidth="1"/>
    <col min="10" max="16384" width="8.85546875" style="6"/>
  </cols>
  <sheetData>
    <row r="1" spans="1:8" ht="30" customHeight="1" thickBot="1" x14ac:dyDescent="0.3">
      <c r="A1" s="1" t="s">
        <v>0</v>
      </c>
      <c r="B1" s="294"/>
      <c r="C1" s="295"/>
      <c r="D1" s="295"/>
      <c r="E1" s="295"/>
      <c r="F1" s="295"/>
      <c r="G1" s="296"/>
      <c r="H1" s="3" t="s">
        <v>1</v>
      </c>
    </row>
    <row r="2" spans="1:8" ht="15.75" thickBot="1" x14ac:dyDescent="0.3">
      <c r="A2" s="7"/>
      <c r="B2" s="2"/>
      <c r="C2" s="2"/>
      <c r="D2" s="8"/>
      <c r="E2" s="8"/>
      <c r="F2" s="8"/>
      <c r="G2" s="8"/>
      <c r="H2" s="123" t="s">
        <v>2</v>
      </c>
    </row>
    <row r="3" spans="1:8" s="12" customFormat="1" ht="30" customHeight="1" thickBot="1" x14ac:dyDescent="0.3">
      <c r="A3" s="9" t="s">
        <v>3</v>
      </c>
      <c r="B3" s="10"/>
      <c r="C3" s="10"/>
      <c r="D3" s="10"/>
      <c r="E3" s="10"/>
      <c r="F3" s="10"/>
      <c r="G3" s="10"/>
      <c r="H3" s="11"/>
    </row>
    <row r="4" spans="1:8" ht="90" x14ac:dyDescent="0.25">
      <c r="A4" s="13" t="s">
        <v>4</v>
      </c>
      <c r="B4" s="14" t="s">
        <v>5</v>
      </c>
      <c r="C4" s="14" t="s">
        <v>6</v>
      </c>
      <c r="D4" s="14" t="s">
        <v>7</v>
      </c>
      <c r="E4" s="15" t="s">
        <v>8</v>
      </c>
      <c r="F4" s="16" t="s">
        <v>9</v>
      </c>
      <c r="G4" s="17" t="s">
        <v>10</v>
      </c>
      <c r="H4" s="18" t="s">
        <v>298</v>
      </c>
    </row>
    <row r="5" spans="1:8" ht="15" x14ac:dyDescent="0.2">
      <c r="A5" s="19" t="s">
        <v>11</v>
      </c>
      <c r="B5" s="20"/>
      <c r="C5" s="20"/>
      <c r="D5" s="20"/>
      <c r="E5" s="20"/>
      <c r="F5" s="21"/>
      <c r="G5" s="22"/>
      <c r="H5" s="23"/>
    </row>
    <row r="6" spans="1:8" ht="38.25" x14ac:dyDescent="0.2">
      <c r="A6" s="24" t="s">
        <v>12</v>
      </c>
      <c r="B6" s="25" t="s">
        <v>13</v>
      </c>
      <c r="C6" s="25" t="s">
        <v>14</v>
      </c>
      <c r="D6" s="136">
        <v>13</v>
      </c>
      <c r="E6" s="26"/>
      <c r="F6" s="27">
        <v>1</v>
      </c>
      <c r="G6" s="28">
        <f>F6*E6*D6</f>
        <v>0</v>
      </c>
      <c r="H6" s="29" t="s">
        <v>301</v>
      </c>
    </row>
    <row r="7" spans="1:8" x14ac:dyDescent="0.2">
      <c r="A7" s="137" t="s">
        <v>12</v>
      </c>
      <c r="B7" s="138" t="s">
        <v>13</v>
      </c>
      <c r="C7" s="127" t="s">
        <v>15</v>
      </c>
      <c r="D7" s="139">
        <v>1</v>
      </c>
      <c r="E7" s="115"/>
      <c r="F7" s="120">
        <v>1</v>
      </c>
      <c r="G7" s="140"/>
      <c r="H7" s="141" t="s">
        <v>16</v>
      </c>
    </row>
    <row r="8" spans="1:8" s="35" customFormat="1" ht="15.75" thickBot="1" x14ac:dyDescent="0.25">
      <c r="A8" s="30" t="s">
        <v>17</v>
      </c>
      <c r="B8" s="31"/>
      <c r="C8" s="31"/>
      <c r="D8" s="50">
        <f>SUM(D6:D7)</f>
        <v>14</v>
      </c>
      <c r="E8" s="32"/>
      <c r="F8" s="33">
        <f>SUM(F1:F6)</f>
        <v>1</v>
      </c>
      <c r="G8" s="34">
        <f>SUM(G1:G6)</f>
        <v>0</v>
      </c>
      <c r="H8" s="23"/>
    </row>
    <row r="9" spans="1:8" ht="3" customHeight="1" thickTop="1" x14ac:dyDescent="0.2">
      <c r="A9" s="36"/>
      <c r="B9" s="37"/>
      <c r="C9" s="37"/>
      <c r="D9" s="38"/>
      <c r="E9" s="37"/>
      <c r="F9" s="39"/>
      <c r="G9" s="40"/>
      <c r="H9" s="23"/>
    </row>
    <row r="10" spans="1:8" x14ac:dyDescent="0.2">
      <c r="A10" s="41" t="s">
        <v>18</v>
      </c>
      <c r="B10" s="42" t="s">
        <v>19</v>
      </c>
      <c r="C10" s="43" t="s">
        <v>20</v>
      </c>
      <c r="D10" s="44"/>
      <c r="E10" s="26"/>
      <c r="F10" s="27"/>
      <c r="G10" s="45">
        <f>F10*E10*D10</f>
        <v>0</v>
      </c>
      <c r="H10" s="23"/>
    </row>
    <row r="11" spans="1:8" ht="28.5" x14ac:dyDescent="0.2">
      <c r="A11" s="41" t="s">
        <v>18</v>
      </c>
      <c r="B11" s="42" t="s">
        <v>21</v>
      </c>
      <c r="C11" s="43" t="s">
        <v>22</v>
      </c>
      <c r="D11" s="46">
        <v>7</v>
      </c>
      <c r="E11" s="26"/>
      <c r="F11" s="27">
        <v>2</v>
      </c>
      <c r="G11" s="45">
        <f>F11*E11*D11</f>
        <v>0</v>
      </c>
      <c r="H11" s="47" t="s">
        <v>23</v>
      </c>
    </row>
    <row r="12" spans="1:8" ht="15.75" customHeight="1" x14ac:dyDescent="0.2">
      <c r="A12" s="41" t="s">
        <v>18</v>
      </c>
      <c r="B12" s="42" t="s">
        <v>24</v>
      </c>
      <c r="C12" s="43" t="s">
        <v>25</v>
      </c>
      <c r="D12" s="46">
        <v>1</v>
      </c>
      <c r="E12" s="26"/>
      <c r="F12" s="27">
        <v>2</v>
      </c>
      <c r="G12" s="45">
        <f>F12*E12*D12</f>
        <v>0</v>
      </c>
      <c r="H12" s="48" t="s">
        <v>26</v>
      </c>
    </row>
    <row r="13" spans="1:8" s="49" customFormat="1" ht="15.75" customHeight="1" x14ac:dyDescent="0.2">
      <c r="A13" s="41" t="s">
        <v>18</v>
      </c>
      <c r="B13" s="42" t="s">
        <v>24</v>
      </c>
      <c r="C13" s="43" t="s">
        <v>27</v>
      </c>
      <c r="D13" s="46">
        <v>1</v>
      </c>
      <c r="E13" s="26"/>
      <c r="F13" s="27">
        <v>2</v>
      </c>
      <c r="G13" s="45"/>
      <c r="H13" s="48" t="s">
        <v>28</v>
      </c>
    </row>
    <row r="14" spans="1:8" x14ac:dyDescent="0.2">
      <c r="A14" s="41" t="s">
        <v>18</v>
      </c>
      <c r="B14" s="42" t="s">
        <v>29</v>
      </c>
      <c r="C14" s="43" t="s">
        <v>30</v>
      </c>
      <c r="D14" s="46">
        <v>1</v>
      </c>
      <c r="E14" s="26"/>
      <c r="F14" s="27">
        <v>2</v>
      </c>
      <c r="G14" s="45">
        <f>F14*E14*D14</f>
        <v>0</v>
      </c>
      <c r="H14" s="48" t="s">
        <v>31</v>
      </c>
    </row>
    <row r="15" spans="1:8" s="35" customFormat="1" ht="15.75" thickBot="1" x14ac:dyDescent="0.25">
      <c r="A15" s="30" t="s">
        <v>17</v>
      </c>
      <c r="B15" s="31"/>
      <c r="C15" s="31"/>
      <c r="D15" s="50">
        <f>SUM(D10:D14)</f>
        <v>10</v>
      </c>
      <c r="E15" s="32"/>
      <c r="F15" s="33">
        <f>SUM(F10:F14)</f>
        <v>8</v>
      </c>
      <c r="G15" s="34">
        <f>SUM(G10:G14)</f>
        <v>0</v>
      </c>
      <c r="H15" s="23"/>
    </row>
    <row r="16" spans="1:8" ht="4.5" customHeight="1" thickTop="1" x14ac:dyDescent="0.25">
      <c r="A16" s="51"/>
      <c r="B16" s="52"/>
      <c r="C16" s="52"/>
      <c r="D16" s="53"/>
      <c r="E16" s="54"/>
      <c r="F16" s="55"/>
      <c r="G16" s="56"/>
      <c r="H16" s="23"/>
    </row>
    <row r="17" spans="1:8" ht="15.75" customHeight="1" x14ac:dyDescent="0.2">
      <c r="A17" s="41" t="s">
        <v>32</v>
      </c>
      <c r="B17" s="42" t="s">
        <v>33</v>
      </c>
      <c r="C17" s="43" t="s">
        <v>34</v>
      </c>
      <c r="D17" s="46">
        <v>1</v>
      </c>
      <c r="E17" s="26"/>
      <c r="F17" s="27">
        <v>2</v>
      </c>
      <c r="G17" s="45">
        <f t="shared" ref="G17:G23" si="0">F17*E17*D17</f>
        <v>0</v>
      </c>
      <c r="H17" s="48" t="s">
        <v>35</v>
      </c>
    </row>
    <row r="18" spans="1:8" ht="15.75" customHeight="1" x14ac:dyDescent="0.2">
      <c r="A18" s="41" t="s">
        <v>32</v>
      </c>
      <c r="B18" s="42" t="s">
        <v>36</v>
      </c>
      <c r="C18" s="43" t="s">
        <v>37</v>
      </c>
      <c r="D18" s="46">
        <v>2</v>
      </c>
      <c r="E18" s="26"/>
      <c r="F18" s="27">
        <v>2</v>
      </c>
      <c r="G18" s="45">
        <f t="shared" si="0"/>
        <v>0</v>
      </c>
      <c r="H18" s="48" t="s">
        <v>38</v>
      </c>
    </row>
    <row r="19" spans="1:8" ht="15.75" customHeight="1" x14ac:dyDescent="0.2">
      <c r="A19" s="41" t="s">
        <v>32</v>
      </c>
      <c r="B19" s="42" t="s">
        <v>39</v>
      </c>
      <c r="C19" s="43" t="s">
        <v>40</v>
      </c>
      <c r="D19" s="46">
        <v>1</v>
      </c>
      <c r="E19" s="26"/>
      <c r="F19" s="27">
        <v>2</v>
      </c>
      <c r="G19" s="45">
        <f t="shared" si="0"/>
        <v>0</v>
      </c>
      <c r="H19" s="48" t="s">
        <v>41</v>
      </c>
    </row>
    <row r="20" spans="1:8" x14ac:dyDescent="0.2">
      <c r="A20" s="41" t="s">
        <v>32</v>
      </c>
      <c r="B20" s="42" t="s">
        <v>42</v>
      </c>
      <c r="C20" s="43" t="s">
        <v>43</v>
      </c>
      <c r="D20" s="46">
        <v>4</v>
      </c>
      <c r="E20" s="26"/>
      <c r="F20" s="27">
        <v>2</v>
      </c>
      <c r="G20" s="45">
        <f t="shared" si="0"/>
        <v>0</v>
      </c>
      <c r="H20" s="48" t="s">
        <v>287</v>
      </c>
    </row>
    <row r="21" spans="1:8" s="49" customFormat="1" x14ac:dyDescent="0.2">
      <c r="A21" s="41" t="s">
        <v>32</v>
      </c>
      <c r="B21" s="42" t="s">
        <v>44</v>
      </c>
      <c r="C21" s="43" t="s">
        <v>45</v>
      </c>
      <c r="D21" s="46">
        <v>1</v>
      </c>
      <c r="E21" s="26"/>
      <c r="F21" s="27">
        <v>2</v>
      </c>
      <c r="G21" s="45">
        <f t="shared" si="0"/>
        <v>0</v>
      </c>
      <c r="H21" s="48" t="s">
        <v>31</v>
      </c>
    </row>
    <row r="22" spans="1:8" s="49" customFormat="1" x14ac:dyDescent="0.2">
      <c r="A22" s="41" t="s">
        <v>32</v>
      </c>
      <c r="B22" s="42" t="s">
        <v>46</v>
      </c>
      <c r="C22" s="43" t="s">
        <v>47</v>
      </c>
      <c r="D22" s="46">
        <v>2</v>
      </c>
      <c r="E22" s="26"/>
      <c r="F22" s="27">
        <v>2</v>
      </c>
      <c r="G22" s="45">
        <f t="shared" si="0"/>
        <v>0</v>
      </c>
      <c r="H22" s="48" t="s">
        <v>48</v>
      </c>
    </row>
    <row r="23" spans="1:8" ht="28.5" x14ac:dyDescent="0.2">
      <c r="A23" s="41" t="s">
        <v>32</v>
      </c>
      <c r="B23" s="42" t="s">
        <v>49</v>
      </c>
      <c r="C23" s="43" t="s">
        <v>50</v>
      </c>
      <c r="D23" s="46">
        <v>9</v>
      </c>
      <c r="E23" s="26"/>
      <c r="F23" s="27">
        <v>2</v>
      </c>
      <c r="G23" s="45">
        <f t="shared" si="0"/>
        <v>0</v>
      </c>
      <c r="H23" s="47" t="s">
        <v>302</v>
      </c>
    </row>
    <row r="24" spans="1:8" x14ac:dyDescent="0.2">
      <c r="A24" s="116" t="s">
        <v>32</v>
      </c>
      <c r="B24" s="117" t="s">
        <v>36</v>
      </c>
      <c r="C24" s="118" t="s">
        <v>51</v>
      </c>
      <c r="D24" s="125">
        <v>1</v>
      </c>
      <c r="E24" s="115"/>
      <c r="F24" s="120"/>
      <c r="G24" s="121"/>
      <c r="H24" s="122" t="s">
        <v>52</v>
      </c>
    </row>
    <row r="25" spans="1:8" s="35" customFormat="1" ht="15.75" thickBot="1" x14ac:dyDescent="0.25">
      <c r="A25" s="30" t="s">
        <v>17</v>
      </c>
      <c r="B25" s="31"/>
      <c r="C25" s="31"/>
      <c r="D25" s="50">
        <f>SUM(D17:D24)</f>
        <v>21</v>
      </c>
      <c r="E25" s="32"/>
      <c r="F25" s="33">
        <f>SUM(F17:F20)</f>
        <v>8</v>
      </c>
      <c r="G25" s="34">
        <f>SUM(G17:G20)</f>
        <v>0</v>
      </c>
      <c r="H25" s="23"/>
    </row>
    <row r="26" spans="1:8" ht="3" customHeight="1" thickTop="1" x14ac:dyDescent="0.25">
      <c r="A26" s="51">
        <v>25</v>
      </c>
      <c r="B26" s="52"/>
      <c r="C26" s="52"/>
      <c r="D26" s="53"/>
      <c r="E26" s="54"/>
      <c r="F26" s="55"/>
      <c r="G26" s="56"/>
      <c r="H26" s="23"/>
    </row>
    <row r="27" spans="1:8" s="49" customFormat="1" x14ac:dyDescent="0.2">
      <c r="A27" s="41" t="s">
        <v>53</v>
      </c>
      <c r="B27" s="42" t="s">
        <v>56</v>
      </c>
      <c r="C27" s="43" t="s">
        <v>57</v>
      </c>
      <c r="D27" s="46">
        <v>1</v>
      </c>
      <c r="E27" s="26"/>
      <c r="F27" s="27">
        <v>2</v>
      </c>
      <c r="G27" s="58"/>
      <c r="H27" s="48" t="s">
        <v>35</v>
      </c>
    </row>
    <row r="28" spans="1:8" ht="42.75" x14ac:dyDescent="0.2">
      <c r="A28" s="41" t="s">
        <v>53</v>
      </c>
      <c r="B28" s="42" t="s">
        <v>29</v>
      </c>
      <c r="C28" s="57" t="s">
        <v>58</v>
      </c>
      <c r="D28" s="46">
        <v>24</v>
      </c>
      <c r="E28" s="26"/>
      <c r="F28" s="27">
        <v>2</v>
      </c>
      <c r="G28" s="58">
        <f t="shared" ref="G28:G32" si="1">F28*E28*D28</f>
        <v>0</v>
      </c>
      <c r="H28" s="47" t="s">
        <v>288</v>
      </c>
    </row>
    <row r="29" spans="1:8" x14ac:dyDescent="0.2">
      <c r="A29" s="41" t="s">
        <v>53</v>
      </c>
      <c r="B29" s="42" t="s">
        <v>54</v>
      </c>
      <c r="C29" s="57" t="s">
        <v>59</v>
      </c>
      <c r="D29" s="46">
        <v>2</v>
      </c>
      <c r="E29" s="26"/>
      <c r="F29" s="27">
        <v>2</v>
      </c>
      <c r="G29" s="58">
        <f t="shared" si="1"/>
        <v>0</v>
      </c>
      <c r="H29" s="48" t="s">
        <v>60</v>
      </c>
    </row>
    <row r="30" spans="1:8" x14ac:dyDescent="0.2">
      <c r="A30" s="41" t="s">
        <v>53</v>
      </c>
      <c r="B30" s="42" t="s">
        <v>54</v>
      </c>
      <c r="C30" s="57" t="s">
        <v>61</v>
      </c>
      <c r="D30" s="46">
        <v>1</v>
      </c>
      <c r="E30" s="26"/>
      <c r="F30" s="27">
        <v>2</v>
      </c>
      <c r="G30" s="58">
        <f t="shared" si="1"/>
        <v>0</v>
      </c>
      <c r="H30" s="48" t="s">
        <v>62</v>
      </c>
    </row>
    <row r="31" spans="1:8" ht="15" customHeight="1" x14ac:dyDescent="0.2">
      <c r="A31" s="41" t="s">
        <v>53</v>
      </c>
      <c r="B31" s="42" t="s">
        <v>29</v>
      </c>
      <c r="C31" s="57" t="s">
        <v>63</v>
      </c>
      <c r="D31" s="46">
        <v>1</v>
      </c>
      <c r="E31" s="26"/>
      <c r="F31" s="27">
        <v>2</v>
      </c>
      <c r="G31" s="58">
        <f t="shared" si="1"/>
        <v>0</v>
      </c>
      <c r="H31" s="48" t="s">
        <v>64</v>
      </c>
    </row>
    <row r="32" spans="1:8" x14ac:dyDescent="0.2">
      <c r="A32" s="41" t="s">
        <v>53</v>
      </c>
      <c r="B32" s="42" t="s">
        <v>29</v>
      </c>
      <c r="C32" s="57" t="s">
        <v>65</v>
      </c>
      <c r="D32" s="46">
        <v>2</v>
      </c>
      <c r="E32" s="26"/>
      <c r="F32" s="27">
        <v>2</v>
      </c>
      <c r="G32" s="58">
        <f t="shared" si="1"/>
        <v>0</v>
      </c>
      <c r="H32" s="48" t="s">
        <v>66</v>
      </c>
    </row>
    <row r="33" spans="1:8" x14ac:dyDescent="0.2">
      <c r="A33" s="116" t="s">
        <v>53</v>
      </c>
      <c r="B33" s="117" t="s">
        <v>67</v>
      </c>
      <c r="C33" s="124" t="s">
        <v>68</v>
      </c>
      <c r="D33" s="125">
        <v>2</v>
      </c>
      <c r="E33" s="115"/>
      <c r="F33" s="120"/>
      <c r="G33" s="121"/>
      <c r="H33" s="126" t="s">
        <v>69</v>
      </c>
    </row>
    <row r="34" spans="1:8" s="35" customFormat="1" ht="15.75" thickBot="1" x14ac:dyDescent="0.25">
      <c r="A34" s="30" t="s">
        <v>17</v>
      </c>
      <c r="B34" s="31"/>
      <c r="C34" s="31"/>
      <c r="D34" s="50">
        <f>SUM(D27:D33)</f>
        <v>33</v>
      </c>
      <c r="E34" s="32"/>
      <c r="F34" s="33">
        <f>SUM(F27:F32)</f>
        <v>12</v>
      </c>
      <c r="G34" s="34">
        <f>SUM(G27:G32)</f>
        <v>0</v>
      </c>
      <c r="H34" s="23"/>
    </row>
    <row r="35" spans="1:8" ht="3" customHeight="1" thickTop="1" x14ac:dyDescent="0.25">
      <c r="A35" s="51">
        <v>25</v>
      </c>
      <c r="B35" s="52"/>
      <c r="C35" s="52"/>
      <c r="D35" s="53"/>
      <c r="E35" s="54"/>
      <c r="F35" s="55"/>
      <c r="G35" s="56"/>
      <c r="H35" s="23"/>
    </row>
    <row r="36" spans="1:8" x14ac:dyDescent="0.2">
      <c r="A36" s="41" t="s">
        <v>70</v>
      </c>
      <c r="B36" s="42" t="s">
        <v>71</v>
      </c>
      <c r="C36" s="57" t="s">
        <v>72</v>
      </c>
      <c r="D36" s="46">
        <v>2</v>
      </c>
      <c r="E36" s="26"/>
      <c r="F36" s="27">
        <v>2</v>
      </c>
      <c r="G36" s="45">
        <f t="shared" ref="G36:G51" si="2">F36*E36*D36</f>
        <v>0</v>
      </c>
      <c r="H36" s="48" t="s">
        <v>73</v>
      </c>
    </row>
    <row r="37" spans="1:8" x14ac:dyDescent="0.2">
      <c r="A37" s="41" t="s">
        <v>70</v>
      </c>
      <c r="B37" s="42" t="s">
        <v>74</v>
      </c>
      <c r="C37" s="57" t="s">
        <v>75</v>
      </c>
      <c r="D37" s="46">
        <v>11</v>
      </c>
      <c r="E37" s="26"/>
      <c r="F37" s="27">
        <v>2</v>
      </c>
      <c r="G37" s="45">
        <f t="shared" si="2"/>
        <v>0</v>
      </c>
      <c r="H37" s="48" t="s">
        <v>289</v>
      </c>
    </row>
    <row r="38" spans="1:8" x14ac:dyDescent="0.2">
      <c r="A38" s="41" t="s">
        <v>70</v>
      </c>
      <c r="B38" s="42" t="s">
        <v>74</v>
      </c>
      <c r="C38" s="57" t="s">
        <v>76</v>
      </c>
      <c r="D38" s="46">
        <v>3</v>
      </c>
      <c r="E38" s="26"/>
      <c r="F38" s="27">
        <v>2</v>
      </c>
      <c r="G38" s="45">
        <f t="shared" si="2"/>
        <v>0</v>
      </c>
      <c r="H38" s="48" t="s">
        <v>77</v>
      </c>
    </row>
    <row r="39" spans="1:8" x14ac:dyDescent="0.2">
      <c r="A39" s="41" t="s">
        <v>70</v>
      </c>
      <c r="B39" s="42" t="s">
        <v>74</v>
      </c>
      <c r="C39" s="57" t="s">
        <v>78</v>
      </c>
      <c r="D39" s="46">
        <v>1</v>
      </c>
      <c r="E39" s="26"/>
      <c r="F39" s="27">
        <v>2</v>
      </c>
      <c r="G39" s="45">
        <f t="shared" si="2"/>
        <v>0</v>
      </c>
      <c r="H39" s="48" t="s">
        <v>79</v>
      </c>
    </row>
    <row r="40" spans="1:8" x14ac:dyDescent="0.2">
      <c r="A40" s="41" t="s">
        <v>70</v>
      </c>
      <c r="B40" s="42" t="s">
        <v>74</v>
      </c>
      <c r="C40" s="57" t="s">
        <v>80</v>
      </c>
      <c r="D40" s="46">
        <v>2</v>
      </c>
      <c r="E40" s="26"/>
      <c r="F40" s="27">
        <v>2</v>
      </c>
      <c r="G40" s="45">
        <f t="shared" si="2"/>
        <v>0</v>
      </c>
      <c r="H40" s="48" t="s">
        <v>66</v>
      </c>
    </row>
    <row r="41" spans="1:8" x14ac:dyDescent="0.2">
      <c r="A41" s="41" t="s">
        <v>70</v>
      </c>
      <c r="B41" s="42" t="s">
        <v>71</v>
      </c>
      <c r="C41" s="57" t="s">
        <v>55</v>
      </c>
      <c r="D41" s="46">
        <v>1</v>
      </c>
      <c r="E41" s="26"/>
      <c r="F41" s="27">
        <v>2</v>
      </c>
      <c r="G41" s="45">
        <f t="shared" si="2"/>
        <v>0</v>
      </c>
      <c r="H41" s="48" t="s">
        <v>81</v>
      </c>
    </row>
    <row r="42" spans="1:8" x14ac:dyDescent="0.2">
      <c r="A42" s="41" t="s">
        <v>70</v>
      </c>
      <c r="B42" s="42" t="s">
        <v>74</v>
      </c>
      <c r="C42" s="57" t="s">
        <v>83</v>
      </c>
      <c r="D42" s="46">
        <v>1</v>
      </c>
      <c r="E42" s="26"/>
      <c r="F42" s="27">
        <v>2</v>
      </c>
      <c r="G42" s="45">
        <f t="shared" si="2"/>
        <v>0</v>
      </c>
      <c r="H42" s="48" t="s">
        <v>64</v>
      </c>
    </row>
    <row r="43" spans="1:8" x14ac:dyDescent="0.2">
      <c r="A43" s="41" t="s">
        <v>70</v>
      </c>
      <c r="B43" s="42" t="s">
        <v>74</v>
      </c>
      <c r="C43" s="57">
        <v>204</v>
      </c>
      <c r="D43" s="46">
        <v>1</v>
      </c>
      <c r="E43" s="26"/>
      <c r="F43" s="27">
        <v>2</v>
      </c>
      <c r="G43" s="45">
        <f t="shared" si="2"/>
        <v>0</v>
      </c>
      <c r="H43" s="48" t="s">
        <v>84</v>
      </c>
    </row>
    <row r="44" spans="1:8" ht="15" customHeight="1" x14ac:dyDescent="0.2">
      <c r="A44" s="41" t="s">
        <v>70</v>
      </c>
      <c r="B44" s="42" t="s">
        <v>74</v>
      </c>
      <c r="C44" s="57">
        <v>625</v>
      </c>
      <c r="D44" s="46">
        <v>1</v>
      </c>
      <c r="E44" s="26"/>
      <c r="F44" s="27">
        <v>2</v>
      </c>
      <c r="G44" s="45">
        <f t="shared" si="2"/>
        <v>0</v>
      </c>
      <c r="H44" s="48" t="s">
        <v>28</v>
      </c>
    </row>
    <row r="45" spans="1:8" s="49" customFormat="1" ht="15" customHeight="1" x14ac:dyDescent="0.2">
      <c r="A45" s="41" t="s">
        <v>70</v>
      </c>
      <c r="B45" s="42" t="s">
        <v>85</v>
      </c>
      <c r="C45" s="57" t="s">
        <v>86</v>
      </c>
      <c r="D45" s="46">
        <v>1</v>
      </c>
      <c r="E45" s="26"/>
      <c r="F45" s="27">
        <v>2</v>
      </c>
      <c r="G45" s="45">
        <f t="shared" si="2"/>
        <v>0</v>
      </c>
      <c r="H45" s="48" t="s">
        <v>28</v>
      </c>
    </row>
    <row r="46" spans="1:8" s="49" customFormat="1" ht="15" customHeight="1" x14ac:dyDescent="0.2">
      <c r="A46" s="41" t="s">
        <v>70</v>
      </c>
      <c r="B46" s="42" t="s">
        <v>87</v>
      </c>
      <c r="C46" s="57">
        <v>222</v>
      </c>
      <c r="D46" s="46">
        <v>1</v>
      </c>
      <c r="E46" s="26"/>
      <c r="F46" s="27">
        <v>2</v>
      </c>
      <c r="G46" s="45">
        <f t="shared" si="2"/>
        <v>0</v>
      </c>
      <c r="H46" s="48" t="s">
        <v>64</v>
      </c>
    </row>
    <row r="47" spans="1:8" s="49" customFormat="1" ht="15" customHeight="1" x14ac:dyDescent="0.2">
      <c r="A47" s="41" t="s">
        <v>70</v>
      </c>
      <c r="B47" s="42" t="s">
        <v>88</v>
      </c>
      <c r="C47" s="57" t="s">
        <v>89</v>
      </c>
      <c r="D47" s="46">
        <v>2</v>
      </c>
      <c r="E47" s="26"/>
      <c r="F47" s="27">
        <v>2</v>
      </c>
      <c r="G47" s="45">
        <f t="shared" si="2"/>
        <v>0</v>
      </c>
      <c r="H47" s="48" t="s">
        <v>90</v>
      </c>
    </row>
    <row r="48" spans="1:8" ht="15" customHeight="1" x14ac:dyDescent="0.2">
      <c r="A48" s="41" t="s">
        <v>70</v>
      </c>
      <c r="B48" s="42" t="s">
        <v>91</v>
      </c>
      <c r="C48" s="57" t="s">
        <v>92</v>
      </c>
      <c r="D48" s="46">
        <v>2</v>
      </c>
      <c r="E48" s="26"/>
      <c r="F48" s="27">
        <v>2</v>
      </c>
      <c r="G48" s="45">
        <f t="shared" si="2"/>
        <v>0</v>
      </c>
      <c r="H48" s="48" t="s">
        <v>90</v>
      </c>
    </row>
    <row r="49" spans="1:8" s="49" customFormat="1" ht="15" customHeight="1" x14ac:dyDescent="0.2">
      <c r="A49" s="41" t="s">
        <v>93</v>
      </c>
      <c r="B49" s="42" t="s">
        <v>94</v>
      </c>
      <c r="C49" s="57">
        <v>623</v>
      </c>
      <c r="D49" s="46">
        <v>2</v>
      </c>
      <c r="E49" s="26"/>
      <c r="F49" s="27">
        <v>2</v>
      </c>
      <c r="G49" s="45">
        <f t="shared" si="2"/>
        <v>0</v>
      </c>
      <c r="H49" s="48" t="s">
        <v>95</v>
      </c>
    </row>
    <row r="50" spans="1:8" ht="15" customHeight="1" x14ac:dyDescent="0.2">
      <c r="A50" s="41" t="s">
        <v>70</v>
      </c>
      <c r="B50" s="42" t="s">
        <v>74</v>
      </c>
      <c r="C50" s="57">
        <v>300</v>
      </c>
      <c r="D50" s="46">
        <v>1</v>
      </c>
      <c r="E50" s="26"/>
      <c r="F50" s="27">
        <v>2</v>
      </c>
      <c r="G50" s="45">
        <f t="shared" si="2"/>
        <v>0</v>
      </c>
      <c r="H50" s="48" t="s">
        <v>41</v>
      </c>
    </row>
    <row r="51" spans="1:8" ht="28.5" x14ac:dyDescent="0.2">
      <c r="A51" s="41" t="s">
        <v>70</v>
      </c>
      <c r="B51" s="42" t="s">
        <v>96</v>
      </c>
      <c r="C51" s="57">
        <v>460</v>
      </c>
      <c r="D51" s="46">
        <v>11</v>
      </c>
      <c r="E51" s="26"/>
      <c r="F51" s="27">
        <v>2</v>
      </c>
      <c r="G51" s="45">
        <f t="shared" si="2"/>
        <v>0</v>
      </c>
      <c r="H51" s="47" t="s">
        <v>299</v>
      </c>
    </row>
    <row r="52" spans="1:8" x14ac:dyDescent="0.2">
      <c r="A52" s="116" t="s">
        <v>70</v>
      </c>
      <c r="B52" s="117" t="s">
        <v>97</v>
      </c>
      <c r="C52" s="124" t="s">
        <v>98</v>
      </c>
      <c r="D52" s="125">
        <v>3</v>
      </c>
      <c r="E52" s="115"/>
      <c r="F52" s="120"/>
      <c r="G52" s="121"/>
      <c r="H52" s="122" t="s">
        <v>99</v>
      </c>
    </row>
    <row r="53" spans="1:8" x14ac:dyDescent="0.2">
      <c r="A53" s="116" t="s">
        <v>70</v>
      </c>
      <c r="B53" s="117" t="s">
        <v>87</v>
      </c>
      <c r="C53" s="124" t="s">
        <v>82</v>
      </c>
      <c r="D53" s="125">
        <v>1</v>
      </c>
      <c r="E53" s="115"/>
      <c r="F53" s="120"/>
      <c r="G53" s="121"/>
      <c r="H53" s="122" t="s">
        <v>35</v>
      </c>
    </row>
    <row r="54" spans="1:8" x14ac:dyDescent="0.2">
      <c r="A54" s="116" t="s">
        <v>70</v>
      </c>
      <c r="B54" s="117" t="s">
        <v>88</v>
      </c>
      <c r="C54" s="124" t="s">
        <v>100</v>
      </c>
      <c r="D54" s="125">
        <v>1</v>
      </c>
      <c r="E54" s="115"/>
      <c r="F54" s="120"/>
      <c r="G54" s="121"/>
      <c r="H54" s="122" t="s">
        <v>35</v>
      </c>
    </row>
    <row r="55" spans="1:8" s="35" customFormat="1" ht="15.75" thickBot="1" x14ac:dyDescent="0.25">
      <c r="A55" s="30" t="s">
        <v>17</v>
      </c>
      <c r="B55" s="31"/>
      <c r="C55" s="31"/>
      <c r="D55" s="50">
        <f>SUM(D36:D54)</f>
        <v>48</v>
      </c>
      <c r="E55" s="32"/>
      <c r="F55" s="33">
        <f>SUM(F36:F50)</f>
        <v>30</v>
      </c>
      <c r="G55" s="34">
        <f>SUM(G36:G50)</f>
        <v>0</v>
      </c>
      <c r="H55" s="23"/>
    </row>
    <row r="56" spans="1:8" ht="4.5" customHeight="1" thickTop="1" x14ac:dyDescent="0.25">
      <c r="A56" s="51"/>
      <c r="B56" s="52"/>
      <c r="C56" s="52"/>
      <c r="D56" s="53"/>
      <c r="E56" s="54"/>
      <c r="F56" s="55"/>
      <c r="G56" s="56"/>
      <c r="H56" s="23"/>
    </row>
    <row r="57" spans="1:8" ht="4.5" customHeight="1" x14ac:dyDescent="0.25">
      <c r="A57" s="51"/>
      <c r="B57" s="52"/>
      <c r="C57" s="52"/>
      <c r="D57" s="53"/>
      <c r="E57" s="54"/>
      <c r="F57" s="55"/>
      <c r="G57" s="56"/>
      <c r="H57" s="23"/>
    </row>
    <row r="58" spans="1:8" x14ac:dyDescent="0.2">
      <c r="A58" s="41" t="s">
        <v>103</v>
      </c>
      <c r="B58" s="42" t="s">
        <v>104</v>
      </c>
      <c r="C58" s="43">
        <v>132000</v>
      </c>
      <c r="D58" s="46">
        <v>1</v>
      </c>
      <c r="E58" s="26"/>
      <c r="F58" s="27">
        <v>2</v>
      </c>
      <c r="G58" s="45">
        <f t="shared" ref="G58:G64" si="3">F58*E58*D58</f>
        <v>0</v>
      </c>
      <c r="H58" s="48" t="s">
        <v>105</v>
      </c>
    </row>
    <row r="59" spans="1:8" x14ac:dyDescent="0.2">
      <c r="A59" s="41" t="s">
        <v>103</v>
      </c>
      <c r="B59" s="59" t="s">
        <v>106</v>
      </c>
      <c r="C59" s="43" t="s">
        <v>107</v>
      </c>
      <c r="D59" s="46">
        <v>1</v>
      </c>
      <c r="E59" s="26"/>
      <c r="F59" s="27">
        <v>2</v>
      </c>
      <c r="G59" s="45">
        <f t="shared" si="3"/>
        <v>0</v>
      </c>
      <c r="H59" s="48" t="s">
        <v>108</v>
      </c>
    </row>
    <row r="60" spans="1:8" x14ac:dyDescent="0.2">
      <c r="A60" s="41" t="s">
        <v>103</v>
      </c>
      <c r="B60" s="42" t="s">
        <v>104</v>
      </c>
      <c r="C60" s="43" t="s">
        <v>101</v>
      </c>
      <c r="D60" s="46">
        <v>2</v>
      </c>
      <c r="E60" s="26"/>
      <c r="F60" s="27">
        <v>2</v>
      </c>
      <c r="G60" s="45">
        <f t="shared" si="3"/>
        <v>0</v>
      </c>
      <c r="H60" s="48" t="s">
        <v>109</v>
      </c>
    </row>
    <row r="61" spans="1:8" x14ac:dyDescent="0.2">
      <c r="A61" s="41" t="s">
        <v>103</v>
      </c>
      <c r="B61" s="42" t="s">
        <v>104</v>
      </c>
      <c r="C61" s="43">
        <v>133000</v>
      </c>
      <c r="D61" s="46">
        <v>1</v>
      </c>
      <c r="E61" s="26"/>
      <c r="F61" s="27">
        <v>2</v>
      </c>
      <c r="G61" s="45">
        <f t="shared" si="3"/>
        <v>0</v>
      </c>
      <c r="H61" s="48" t="s">
        <v>110</v>
      </c>
    </row>
    <row r="62" spans="1:8" x14ac:dyDescent="0.2">
      <c r="A62" s="41" t="s">
        <v>103</v>
      </c>
      <c r="B62" s="42" t="s">
        <v>111</v>
      </c>
      <c r="C62" s="43" t="s">
        <v>112</v>
      </c>
      <c r="D62" s="46">
        <v>1</v>
      </c>
      <c r="E62" s="26"/>
      <c r="F62" s="27">
        <v>2</v>
      </c>
      <c r="G62" s="45">
        <f t="shared" si="3"/>
        <v>0</v>
      </c>
      <c r="H62" s="48" t="s">
        <v>62</v>
      </c>
    </row>
    <row r="63" spans="1:8" s="49" customFormat="1" x14ac:dyDescent="0.2">
      <c r="A63" s="41" t="s">
        <v>103</v>
      </c>
      <c r="B63" s="42" t="s">
        <v>113</v>
      </c>
      <c r="C63" s="43" t="s">
        <v>114</v>
      </c>
      <c r="D63" s="46">
        <v>1</v>
      </c>
      <c r="E63" s="26"/>
      <c r="F63" s="27">
        <v>2</v>
      </c>
      <c r="G63" s="45">
        <f t="shared" si="3"/>
        <v>0</v>
      </c>
      <c r="H63" s="48" t="s">
        <v>62</v>
      </c>
    </row>
    <row r="64" spans="1:8" ht="28.5" x14ac:dyDescent="0.2">
      <c r="A64" s="41" t="s">
        <v>103</v>
      </c>
      <c r="B64" s="42" t="s">
        <v>115</v>
      </c>
      <c r="C64" s="43" t="s">
        <v>116</v>
      </c>
      <c r="D64" s="46">
        <v>10</v>
      </c>
      <c r="E64" s="26"/>
      <c r="F64" s="27">
        <v>2</v>
      </c>
      <c r="G64" s="45">
        <f t="shared" si="3"/>
        <v>0</v>
      </c>
      <c r="H64" s="47" t="s">
        <v>117</v>
      </c>
    </row>
    <row r="65" spans="1:8" s="35" customFormat="1" ht="15.75" thickBot="1" x14ac:dyDescent="0.25">
      <c r="A65" s="30" t="s">
        <v>17</v>
      </c>
      <c r="B65" s="31"/>
      <c r="C65" s="31"/>
      <c r="D65" s="50">
        <f>SUM(D58:D64)</f>
        <v>17</v>
      </c>
      <c r="E65" s="32"/>
      <c r="F65" s="33">
        <f>SUM(F58:F64)</f>
        <v>14</v>
      </c>
      <c r="G65" s="34">
        <f>SUM(G58:G64)</f>
        <v>0</v>
      </c>
      <c r="H65" s="23"/>
    </row>
    <row r="66" spans="1:8" ht="4.5" customHeight="1" thickTop="1" x14ac:dyDescent="0.25">
      <c r="A66" s="51"/>
      <c r="B66" s="52"/>
      <c r="C66" s="52"/>
      <c r="D66" s="53"/>
      <c r="E66" s="54"/>
      <c r="F66" s="55"/>
      <c r="G66" s="56"/>
      <c r="H66" s="23"/>
    </row>
    <row r="67" spans="1:8" ht="3" customHeight="1" x14ac:dyDescent="0.25">
      <c r="A67" s="51"/>
      <c r="B67" s="52"/>
      <c r="C67" s="52"/>
      <c r="D67" s="53"/>
      <c r="E67" s="54"/>
      <c r="F67" s="55"/>
      <c r="G67" s="56"/>
      <c r="H67" s="23"/>
    </row>
    <row r="68" spans="1:8" x14ac:dyDescent="0.2">
      <c r="A68" s="41" t="s">
        <v>121</v>
      </c>
      <c r="B68" s="42" t="s">
        <v>122</v>
      </c>
      <c r="C68" s="43" t="s">
        <v>101</v>
      </c>
      <c r="D68" s="46">
        <v>2</v>
      </c>
      <c r="E68" s="26"/>
      <c r="F68" s="27">
        <v>2</v>
      </c>
      <c r="G68" s="45">
        <f t="shared" ref="G68:G72" si="4">F68*E68*D68</f>
        <v>0</v>
      </c>
      <c r="H68" s="48" t="s">
        <v>290</v>
      </c>
    </row>
    <row r="69" spans="1:8" x14ac:dyDescent="0.2">
      <c r="A69" s="41" t="s">
        <v>121</v>
      </c>
      <c r="B69" s="42" t="s">
        <v>122</v>
      </c>
      <c r="C69" s="43" t="s">
        <v>123</v>
      </c>
      <c r="D69" s="46">
        <v>2</v>
      </c>
      <c r="E69" s="26"/>
      <c r="F69" s="27">
        <v>2</v>
      </c>
      <c r="G69" s="45">
        <f t="shared" si="4"/>
        <v>0</v>
      </c>
      <c r="H69" s="48" t="s">
        <v>166</v>
      </c>
    </row>
    <row r="70" spans="1:8" s="49" customFormat="1" x14ac:dyDescent="0.2">
      <c r="A70" s="41" t="s">
        <v>124</v>
      </c>
      <c r="B70" s="42" t="s">
        <v>122</v>
      </c>
      <c r="C70" s="43" t="s">
        <v>125</v>
      </c>
      <c r="D70" s="46">
        <v>1</v>
      </c>
      <c r="E70" s="26"/>
      <c r="F70" s="27">
        <v>2</v>
      </c>
      <c r="G70" s="45"/>
      <c r="H70" s="48" t="s">
        <v>108</v>
      </c>
    </row>
    <row r="71" spans="1:8" x14ac:dyDescent="0.2">
      <c r="A71" s="41" t="s">
        <v>121</v>
      </c>
      <c r="B71" s="42" t="s">
        <v>126</v>
      </c>
      <c r="C71" s="43" t="s">
        <v>101</v>
      </c>
      <c r="D71" s="46">
        <v>2</v>
      </c>
      <c r="E71" s="26"/>
      <c r="F71" s="27">
        <v>2</v>
      </c>
      <c r="G71" s="45">
        <f t="shared" si="4"/>
        <v>0</v>
      </c>
      <c r="H71" s="48" t="s">
        <v>300</v>
      </c>
    </row>
    <row r="72" spans="1:8" x14ac:dyDescent="0.2">
      <c r="A72" s="41" t="s">
        <v>121</v>
      </c>
      <c r="B72" s="42" t="s">
        <v>127</v>
      </c>
      <c r="C72" s="43">
        <v>700</v>
      </c>
      <c r="D72" s="46">
        <v>2</v>
      </c>
      <c r="E72" s="26"/>
      <c r="F72" s="27">
        <v>2</v>
      </c>
      <c r="G72" s="45">
        <f t="shared" si="4"/>
        <v>0</v>
      </c>
      <c r="H72" s="48" t="s">
        <v>66</v>
      </c>
    </row>
    <row r="73" spans="1:8" x14ac:dyDescent="0.2">
      <c r="A73" s="41" t="s">
        <v>121</v>
      </c>
      <c r="B73" s="42" t="s">
        <v>128</v>
      </c>
      <c r="C73" s="43" t="s">
        <v>129</v>
      </c>
      <c r="D73" s="46">
        <v>1</v>
      </c>
      <c r="E73" s="26"/>
      <c r="F73" s="27">
        <v>2</v>
      </c>
      <c r="G73" s="45">
        <f>F73*E73*D73</f>
        <v>0</v>
      </c>
      <c r="H73" s="48" t="s">
        <v>102</v>
      </c>
    </row>
    <row r="74" spans="1:8" s="49" customFormat="1" x14ac:dyDescent="0.2">
      <c r="A74" s="60" t="s">
        <v>130</v>
      </c>
      <c r="B74" s="60" t="s">
        <v>131</v>
      </c>
      <c r="C74" s="60" t="s">
        <v>132</v>
      </c>
      <c r="D74" s="46">
        <v>1</v>
      </c>
      <c r="E74" s="60"/>
      <c r="F74" s="27">
        <v>2</v>
      </c>
      <c r="G74" s="45">
        <f>F74*E74*D74</f>
        <v>0</v>
      </c>
      <c r="H74" s="48" t="s">
        <v>28</v>
      </c>
    </row>
    <row r="75" spans="1:8" s="35" customFormat="1" ht="15.75" thickBot="1" x14ac:dyDescent="0.25">
      <c r="A75" s="30" t="s">
        <v>17</v>
      </c>
      <c r="B75" s="31"/>
      <c r="C75" s="31"/>
      <c r="D75" s="50">
        <f>SUM(D68:D74)</f>
        <v>11</v>
      </c>
      <c r="E75" s="32"/>
      <c r="F75" s="33">
        <f>SUM(F68:F74)</f>
        <v>14</v>
      </c>
      <c r="G75" s="34">
        <f>SUM(G68:G74)</f>
        <v>0</v>
      </c>
      <c r="H75" s="23"/>
    </row>
    <row r="76" spans="1:8" ht="4.5" customHeight="1" thickTop="1" x14ac:dyDescent="0.25">
      <c r="A76" s="51"/>
      <c r="B76" s="52"/>
      <c r="C76" s="52"/>
      <c r="D76" s="53"/>
      <c r="E76" s="54"/>
      <c r="F76" s="55"/>
      <c r="G76" s="56"/>
      <c r="H76" s="23"/>
    </row>
    <row r="77" spans="1:8" ht="15.75" customHeight="1" x14ac:dyDescent="0.2">
      <c r="A77" s="41" t="s">
        <v>133</v>
      </c>
      <c r="B77" s="42" t="s">
        <v>126</v>
      </c>
      <c r="C77" s="42">
        <v>6129</v>
      </c>
      <c r="D77" s="46">
        <v>6</v>
      </c>
      <c r="E77" s="26"/>
      <c r="F77" s="27">
        <v>2</v>
      </c>
      <c r="G77" s="45">
        <f t="shared" ref="G77:G85" si="5">F77*E77*D77</f>
        <v>0</v>
      </c>
      <c r="H77" s="23" t="s">
        <v>134</v>
      </c>
    </row>
    <row r="78" spans="1:8" ht="15.75" customHeight="1" x14ac:dyDescent="0.2">
      <c r="A78" s="41" t="s">
        <v>133</v>
      </c>
      <c r="B78" s="42" t="s">
        <v>126</v>
      </c>
      <c r="C78" s="43" t="s">
        <v>135</v>
      </c>
      <c r="D78" s="46">
        <v>3</v>
      </c>
      <c r="E78" s="26"/>
      <c r="F78" s="27">
        <v>2</v>
      </c>
      <c r="G78" s="45">
        <f t="shared" si="5"/>
        <v>0</v>
      </c>
      <c r="H78" s="48" t="s">
        <v>136</v>
      </c>
    </row>
    <row r="79" spans="1:8" x14ac:dyDescent="0.2">
      <c r="A79" s="41" t="s">
        <v>133</v>
      </c>
      <c r="B79" s="42" t="s">
        <v>126</v>
      </c>
      <c r="C79" s="43">
        <v>751</v>
      </c>
      <c r="D79" s="46">
        <v>1</v>
      </c>
      <c r="E79" s="26"/>
      <c r="F79" s="27">
        <v>2</v>
      </c>
      <c r="G79" s="45">
        <f t="shared" si="5"/>
        <v>0</v>
      </c>
      <c r="H79" s="48" t="s">
        <v>26</v>
      </c>
    </row>
    <row r="80" spans="1:8" ht="28.5" x14ac:dyDescent="0.2">
      <c r="A80" s="41" t="s">
        <v>133</v>
      </c>
      <c r="B80" s="42" t="s">
        <v>126</v>
      </c>
      <c r="C80" s="43">
        <v>750</v>
      </c>
      <c r="D80" s="46">
        <v>10</v>
      </c>
      <c r="E80" s="26"/>
      <c r="F80" s="27">
        <v>2</v>
      </c>
      <c r="G80" s="45">
        <f t="shared" si="5"/>
        <v>0</v>
      </c>
      <c r="H80" s="61" t="s">
        <v>137</v>
      </c>
    </row>
    <row r="81" spans="1:8" x14ac:dyDescent="0.2">
      <c r="A81" s="41" t="s">
        <v>133</v>
      </c>
      <c r="B81" s="42" t="s">
        <v>126</v>
      </c>
      <c r="C81" s="43" t="s">
        <v>138</v>
      </c>
      <c r="D81" s="46">
        <v>1</v>
      </c>
      <c r="E81" s="26"/>
      <c r="F81" s="27">
        <v>2</v>
      </c>
      <c r="G81" s="45">
        <f t="shared" si="5"/>
        <v>0</v>
      </c>
      <c r="H81" s="48" t="s">
        <v>41</v>
      </c>
    </row>
    <row r="82" spans="1:8" x14ac:dyDescent="0.2">
      <c r="A82" s="41" t="s">
        <v>133</v>
      </c>
      <c r="B82" s="42" t="s">
        <v>29</v>
      </c>
      <c r="C82" s="43">
        <v>901109</v>
      </c>
      <c r="D82" s="46">
        <v>1</v>
      </c>
      <c r="E82" s="26"/>
      <c r="F82" s="27"/>
      <c r="G82" s="45"/>
      <c r="H82" s="48" t="s">
        <v>64</v>
      </c>
    </row>
    <row r="83" spans="1:8" x14ac:dyDescent="0.2">
      <c r="A83" s="41" t="s">
        <v>133</v>
      </c>
      <c r="B83" s="42" t="s">
        <v>127</v>
      </c>
      <c r="C83" s="43">
        <v>7802321138</v>
      </c>
      <c r="D83" s="46">
        <v>5</v>
      </c>
      <c r="E83" s="26"/>
      <c r="F83" s="27">
        <v>2</v>
      </c>
      <c r="G83" s="45">
        <f t="shared" si="5"/>
        <v>0</v>
      </c>
      <c r="H83" s="48" t="s">
        <v>139</v>
      </c>
    </row>
    <row r="84" spans="1:8" x14ac:dyDescent="0.2">
      <c r="A84" s="41" t="s">
        <v>133</v>
      </c>
      <c r="B84" s="42" t="s">
        <v>127</v>
      </c>
      <c r="C84" s="43">
        <v>7802321134</v>
      </c>
      <c r="D84" s="46">
        <v>1</v>
      </c>
      <c r="E84" s="26"/>
      <c r="F84" s="27">
        <v>2</v>
      </c>
      <c r="G84" s="45">
        <f t="shared" si="5"/>
        <v>0</v>
      </c>
      <c r="H84" s="48" t="s">
        <v>140</v>
      </c>
    </row>
    <row r="85" spans="1:8" ht="15.75" customHeight="1" x14ac:dyDescent="0.2">
      <c r="A85" s="41" t="s">
        <v>133</v>
      </c>
      <c r="B85" s="42" t="s">
        <v>141</v>
      </c>
      <c r="C85" s="43" t="s">
        <v>142</v>
      </c>
      <c r="D85" s="46">
        <v>1</v>
      </c>
      <c r="E85" s="26"/>
      <c r="F85" s="27">
        <v>2</v>
      </c>
      <c r="G85" s="45">
        <f t="shared" si="5"/>
        <v>0</v>
      </c>
      <c r="H85" s="48" t="s">
        <v>105</v>
      </c>
    </row>
    <row r="86" spans="1:8" ht="15.75" customHeight="1" x14ac:dyDescent="0.2">
      <c r="A86" s="41" t="s">
        <v>133</v>
      </c>
      <c r="B86" s="42" t="s">
        <v>141</v>
      </c>
      <c r="C86" s="43" t="s">
        <v>143</v>
      </c>
      <c r="D86" s="46">
        <v>1</v>
      </c>
      <c r="E86" s="26"/>
      <c r="F86" s="27"/>
      <c r="G86" s="45"/>
      <c r="H86" s="48" t="s">
        <v>28</v>
      </c>
    </row>
    <row r="87" spans="1:8" x14ac:dyDescent="0.2">
      <c r="A87" s="116" t="s">
        <v>133</v>
      </c>
      <c r="B87" s="117" t="s">
        <v>122</v>
      </c>
      <c r="C87" s="118" t="s">
        <v>144</v>
      </c>
      <c r="D87" s="125">
        <v>1</v>
      </c>
      <c r="E87" s="115"/>
      <c r="F87" s="120"/>
      <c r="G87" s="121"/>
      <c r="H87" s="126" t="s">
        <v>105</v>
      </c>
    </row>
    <row r="88" spans="1:8" s="35" customFormat="1" ht="15.75" thickBot="1" x14ac:dyDescent="0.25">
      <c r="A88" s="30" t="s">
        <v>17</v>
      </c>
      <c r="B88" s="31"/>
      <c r="C88" s="31"/>
      <c r="D88" s="50">
        <f>SUM(D77:D87)</f>
        <v>31</v>
      </c>
      <c r="E88" s="32"/>
      <c r="F88" s="33">
        <f>SUM(F77:F86)</f>
        <v>16</v>
      </c>
      <c r="G88" s="34">
        <f>SUM(G77:G86)</f>
        <v>0</v>
      </c>
      <c r="H88" s="23"/>
    </row>
    <row r="89" spans="1:8" ht="3" customHeight="1" thickTop="1" x14ac:dyDescent="0.25">
      <c r="A89" s="51"/>
      <c r="B89" s="52"/>
      <c r="C89" s="52"/>
      <c r="D89" s="62"/>
      <c r="E89" s="63"/>
      <c r="F89" s="64"/>
      <c r="G89" s="65"/>
      <c r="H89" s="23"/>
    </row>
    <row r="90" spans="1:8" x14ac:dyDescent="0.2">
      <c r="A90" s="66" t="s">
        <v>145</v>
      </c>
      <c r="B90" s="42" t="s">
        <v>146</v>
      </c>
      <c r="C90" s="43" t="s">
        <v>101</v>
      </c>
      <c r="D90" s="46">
        <v>1</v>
      </c>
      <c r="E90" s="26"/>
      <c r="F90" s="27">
        <v>1</v>
      </c>
      <c r="G90" s="45">
        <f t="shared" ref="G90:G113" si="6">F90*E90*D90</f>
        <v>0</v>
      </c>
      <c r="H90" s="48" t="s">
        <v>108</v>
      </c>
    </row>
    <row r="91" spans="1:8" x14ac:dyDescent="0.2">
      <c r="A91" s="66" t="s">
        <v>145</v>
      </c>
      <c r="B91" s="42" t="s">
        <v>147</v>
      </c>
      <c r="C91" s="43" t="s">
        <v>148</v>
      </c>
      <c r="D91" s="46">
        <v>4</v>
      </c>
      <c r="E91" s="26"/>
      <c r="F91" s="27">
        <v>1</v>
      </c>
      <c r="G91" s="45">
        <f t="shared" si="6"/>
        <v>0</v>
      </c>
      <c r="H91" s="48" t="s">
        <v>296</v>
      </c>
    </row>
    <row r="92" spans="1:8" ht="28.5" x14ac:dyDescent="0.2">
      <c r="A92" s="66" t="s">
        <v>145</v>
      </c>
      <c r="B92" s="42" t="s">
        <v>146</v>
      </c>
      <c r="C92" s="43">
        <v>666411</v>
      </c>
      <c r="D92" s="46">
        <v>4</v>
      </c>
      <c r="E92" s="26"/>
      <c r="F92" s="27">
        <v>1</v>
      </c>
      <c r="G92" s="45">
        <f t="shared" si="6"/>
        <v>0</v>
      </c>
      <c r="H92" s="61" t="s">
        <v>297</v>
      </c>
    </row>
    <row r="93" spans="1:8" x14ac:dyDescent="0.2">
      <c r="A93" s="66" t="s">
        <v>145</v>
      </c>
      <c r="B93" s="42" t="s">
        <v>149</v>
      </c>
      <c r="C93" s="43" t="s">
        <v>150</v>
      </c>
      <c r="D93" s="46">
        <v>1</v>
      </c>
      <c r="E93" s="26"/>
      <c r="F93" s="27">
        <v>1</v>
      </c>
      <c r="G93" s="45">
        <f t="shared" si="6"/>
        <v>0</v>
      </c>
      <c r="H93" s="48" t="s">
        <v>108</v>
      </c>
    </row>
    <row r="94" spans="1:8" x14ac:dyDescent="0.2">
      <c r="A94" s="66" t="s">
        <v>145</v>
      </c>
      <c r="B94" s="42" t="s">
        <v>151</v>
      </c>
      <c r="C94" s="43" t="s">
        <v>150</v>
      </c>
      <c r="D94" s="46">
        <v>1</v>
      </c>
      <c r="E94" s="26"/>
      <c r="F94" s="27">
        <v>1</v>
      </c>
      <c r="G94" s="45">
        <f t="shared" si="6"/>
        <v>0</v>
      </c>
      <c r="H94" s="48" t="s">
        <v>64</v>
      </c>
    </row>
    <row r="95" spans="1:8" x14ac:dyDescent="0.2">
      <c r="A95" s="66" t="s">
        <v>145</v>
      </c>
      <c r="B95" s="42" t="s">
        <v>152</v>
      </c>
      <c r="C95" s="43" t="s">
        <v>153</v>
      </c>
      <c r="D95" s="46">
        <v>1</v>
      </c>
      <c r="E95" s="26"/>
      <c r="F95" s="27">
        <v>1</v>
      </c>
      <c r="G95" s="45">
        <f t="shared" si="6"/>
        <v>0</v>
      </c>
      <c r="H95" s="48" t="s">
        <v>64</v>
      </c>
    </row>
    <row r="96" spans="1:8" x14ac:dyDescent="0.2">
      <c r="A96" s="66" t="s">
        <v>145</v>
      </c>
      <c r="B96" s="42" t="s">
        <v>154</v>
      </c>
      <c r="C96" s="43" t="s">
        <v>150</v>
      </c>
      <c r="D96" s="46">
        <v>3</v>
      </c>
      <c r="E96" s="26"/>
      <c r="F96" s="27">
        <v>1</v>
      </c>
      <c r="G96" s="45">
        <f t="shared" si="6"/>
        <v>0</v>
      </c>
      <c r="H96" s="61" t="s">
        <v>291</v>
      </c>
    </row>
    <row r="97" spans="1:8" x14ac:dyDescent="0.2">
      <c r="A97" s="66" t="s">
        <v>145</v>
      </c>
      <c r="B97" s="42" t="s">
        <v>155</v>
      </c>
      <c r="C97" s="43" t="s">
        <v>156</v>
      </c>
      <c r="D97" s="46">
        <v>2</v>
      </c>
      <c r="E97" s="26"/>
      <c r="F97" s="27">
        <v>1</v>
      </c>
      <c r="G97" s="45">
        <f t="shared" si="6"/>
        <v>0</v>
      </c>
      <c r="H97" s="48" t="s">
        <v>157</v>
      </c>
    </row>
    <row r="98" spans="1:8" s="49" customFormat="1" x14ac:dyDescent="0.2">
      <c r="A98" s="66" t="s">
        <v>145</v>
      </c>
      <c r="B98" s="42" t="s">
        <v>158</v>
      </c>
      <c r="C98" s="43" t="s">
        <v>150</v>
      </c>
      <c r="D98" s="46">
        <v>1</v>
      </c>
      <c r="E98" s="26"/>
      <c r="F98" s="27">
        <v>1</v>
      </c>
      <c r="G98" s="45">
        <f t="shared" si="6"/>
        <v>0</v>
      </c>
      <c r="H98" s="48" t="s">
        <v>28</v>
      </c>
    </row>
    <row r="99" spans="1:8" s="49" customFormat="1" x14ac:dyDescent="0.2">
      <c r="A99" s="66" t="s">
        <v>145</v>
      </c>
      <c r="B99" s="42" t="s">
        <v>159</v>
      </c>
      <c r="C99" s="43" t="s">
        <v>150</v>
      </c>
      <c r="D99" s="46">
        <v>1</v>
      </c>
      <c r="E99" s="26"/>
      <c r="F99" s="27">
        <v>1</v>
      </c>
      <c r="G99" s="45">
        <f t="shared" si="6"/>
        <v>0</v>
      </c>
      <c r="H99" s="48" t="s">
        <v>28</v>
      </c>
    </row>
    <row r="100" spans="1:8" s="49" customFormat="1" x14ac:dyDescent="0.2">
      <c r="A100" s="66" t="s">
        <v>160</v>
      </c>
      <c r="B100" s="42" t="s">
        <v>151</v>
      </c>
      <c r="C100" s="43" t="s">
        <v>120</v>
      </c>
      <c r="D100" s="46">
        <v>1</v>
      </c>
      <c r="E100" s="26"/>
      <c r="F100" s="27">
        <v>1</v>
      </c>
      <c r="G100" s="45">
        <f t="shared" si="6"/>
        <v>0</v>
      </c>
      <c r="H100" s="48" t="s">
        <v>28</v>
      </c>
    </row>
    <row r="101" spans="1:8" x14ac:dyDescent="0.2">
      <c r="A101" s="66" t="s">
        <v>161</v>
      </c>
      <c r="B101" s="42" t="s">
        <v>151</v>
      </c>
      <c r="C101" s="43">
        <v>335</v>
      </c>
      <c r="D101" s="46">
        <v>2</v>
      </c>
      <c r="E101" s="26"/>
      <c r="F101" s="27">
        <v>1</v>
      </c>
      <c r="G101" s="45">
        <f t="shared" si="6"/>
        <v>0</v>
      </c>
      <c r="H101" s="48" t="s">
        <v>162</v>
      </c>
    </row>
    <row r="102" spans="1:8" x14ac:dyDescent="0.2">
      <c r="A102" s="66" t="s">
        <v>161</v>
      </c>
      <c r="B102" s="42" t="s">
        <v>151</v>
      </c>
      <c r="C102" s="43" t="s">
        <v>163</v>
      </c>
      <c r="D102" s="46">
        <v>2</v>
      </c>
      <c r="E102" s="26"/>
      <c r="F102" s="27">
        <v>1</v>
      </c>
      <c r="G102" s="45">
        <f t="shared" si="6"/>
        <v>0</v>
      </c>
      <c r="H102" s="48" t="s">
        <v>164</v>
      </c>
    </row>
    <row r="103" spans="1:8" s="49" customFormat="1" x14ac:dyDescent="0.2">
      <c r="A103" s="66" t="s">
        <v>145</v>
      </c>
      <c r="B103" s="42" t="s">
        <v>165</v>
      </c>
      <c r="C103" s="43" t="s">
        <v>150</v>
      </c>
      <c r="D103" s="46">
        <v>2</v>
      </c>
      <c r="E103" s="26"/>
      <c r="F103" s="27">
        <v>1</v>
      </c>
      <c r="G103" s="45">
        <f t="shared" si="6"/>
        <v>0</v>
      </c>
      <c r="H103" s="48" t="s">
        <v>166</v>
      </c>
    </row>
    <row r="104" spans="1:8" x14ac:dyDescent="0.2">
      <c r="A104" s="66" t="s">
        <v>167</v>
      </c>
      <c r="B104" s="42" t="s">
        <v>168</v>
      </c>
      <c r="C104" s="43" t="s">
        <v>169</v>
      </c>
      <c r="D104" s="46">
        <v>5</v>
      </c>
      <c r="E104" s="26"/>
      <c r="F104" s="27">
        <v>1</v>
      </c>
      <c r="G104" s="45">
        <f t="shared" si="6"/>
        <v>0</v>
      </c>
      <c r="H104" s="61" t="s">
        <v>170</v>
      </c>
    </row>
    <row r="105" spans="1:8" s="49" customFormat="1" ht="28.5" x14ac:dyDescent="0.2">
      <c r="A105" s="66" t="s">
        <v>171</v>
      </c>
      <c r="B105" s="42" t="s">
        <v>172</v>
      </c>
      <c r="C105" s="43" t="s">
        <v>173</v>
      </c>
      <c r="D105" s="46">
        <v>1</v>
      </c>
      <c r="E105" s="26"/>
      <c r="F105" s="27">
        <v>1</v>
      </c>
      <c r="G105" s="45">
        <f t="shared" si="6"/>
        <v>0</v>
      </c>
      <c r="H105" s="61" t="s">
        <v>174</v>
      </c>
    </row>
    <row r="106" spans="1:8" x14ac:dyDescent="0.2">
      <c r="A106" s="66" t="s">
        <v>161</v>
      </c>
      <c r="B106" s="42" t="s">
        <v>154</v>
      </c>
      <c r="C106" s="43">
        <v>5925</v>
      </c>
      <c r="D106" s="46">
        <v>1</v>
      </c>
      <c r="E106" s="26"/>
      <c r="F106" s="27">
        <v>1</v>
      </c>
      <c r="G106" s="45">
        <f t="shared" si="6"/>
        <v>0</v>
      </c>
      <c r="H106" s="48" t="s">
        <v>28</v>
      </c>
    </row>
    <row r="107" spans="1:8" s="49" customFormat="1" x14ac:dyDescent="0.2">
      <c r="A107" s="66" t="s">
        <v>161</v>
      </c>
      <c r="B107" s="42" t="s">
        <v>154</v>
      </c>
      <c r="C107" s="43" t="s">
        <v>101</v>
      </c>
      <c r="D107" s="46">
        <v>1</v>
      </c>
      <c r="E107" s="26"/>
      <c r="F107" s="27">
        <v>1</v>
      </c>
      <c r="G107" s="45">
        <f t="shared" si="6"/>
        <v>0</v>
      </c>
      <c r="H107" s="48" t="s">
        <v>31</v>
      </c>
    </row>
    <row r="108" spans="1:8" s="49" customFormat="1" x14ac:dyDescent="0.2">
      <c r="A108" s="66" t="s">
        <v>161</v>
      </c>
      <c r="B108" s="42" t="s">
        <v>154</v>
      </c>
      <c r="C108" s="43" t="s">
        <v>175</v>
      </c>
      <c r="D108" s="46">
        <v>1</v>
      </c>
      <c r="E108" s="26"/>
      <c r="F108" s="27">
        <v>1</v>
      </c>
      <c r="G108" s="45">
        <f t="shared" si="6"/>
        <v>0</v>
      </c>
      <c r="H108" s="48" t="s">
        <v>41</v>
      </c>
    </row>
    <row r="109" spans="1:8" x14ac:dyDescent="0.2">
      <c r="A109" s="66" t="s">
        <v>161</v>
      </c>
      <c r="B109" s="42" t="s">
        <v>176</v>
      </c>
      <c r="C109" s="43" t="s">
        <v>177</v>
      </c>
      <c r="D109" s="46">
        <v>1</v>
      </c>
      <c r="E109" s="26"/>
      <c r="F109" s="27">
        <v>1</v>
      </c>
      <c r="G109" s="45">
        <f t="shared" si="6"/>
        <v>0</v>
      </c>
      <c r="H109" s="48" t="s">
        <v>41</v>
      </c>
    </row>
    <row r="110" spans="1:8" x14ac:dyDescent="0.2">
      <c r="A110" s="66" t="s">
        <v>178</v>
      </c>
      <c r="B110" s="42" t="s">
        <v>179</v>
      </c>
      <c r="C110" s="43" t="s">
        <v>125</v>
      </c>
      <c r="D110" s="46">
        <v>1</v>
      </c>
      <c r="E110" s="26"/>
      <c r="F110" s="27">
        <v>1</v>
      </c>
      <c r="G110" s="45">
        <f t="shared" si="6"/>
        <v>0</v>
      </c>
      <c r="H110" s="48" t="s">
        <v>35</v>
      </c>
    </row>
    <row r="111" spans="1:8" x14ac:dyDescent="0.2">
      <c r="A111" s="66" t="s">
        <v>178</v>
      </c>
      <c r="B111" s="42" t="s">
        <v>179</v>
      </c>
      <c r="C111" s="43">
        <v>11873460</v>
      </c>
      <c r="D111" s="46">
        <v>1</v>
      </c>
      <c r="E111" s="26"/>
      <c r="F111" s="27">
        <v>1</v>
      </c>
      <c r="G111" s="45">
        <f t="shared" si="6"/>
        <v>0</v>
      </c>
      <c r="H111" s="48" t="s">
        <v>31</v>
      </c>
    </row>
    <row r="112" spans="1:8" x14ac:dyDescent="0.2">
      <c r="A112" s="66" t="s">
        <v>180</v>
      </c>
      <c r="B112" s="42" t="s">
        <v>113</v>
      </c>
      <c r="C112" s="43" t="s">
        <v>181</v>
      </c>
      <c r="D112" s="46">
        <v>1</v>
      </c>
      <c r="E112" s="26"/>
      <c r="F112" s="27">
        <v>1</v>
      </c>
      <c r="G112" s="45">
        <f t="shared" si="6"/>
        <v>0</v>
      </c>
      <c r="H112" s="67" t="s">
        <v>182</v>
      </c>
    </row>
    <row r="113" spans="1:8" x14ac:dyDescent="0.2">
      <c r="A113" s="66" t="s">
        <v>180</v>
      </c>
      <c r="B113" s="42" t="s">
        <v>183</v>
      </c>
      <c r="C113" s="43" t="s">
        <v>184</v>
      </c>
      <c r="D113" s="46">
        <v>2</v>
      </c>
      <c r="E113" s="26"/>
      <c r="F113" s="27">
        <v>1</v>
      </c>
      <c r="G113" s="45">
        <f t="shared" si="6"/>
        <v>0</v>
      </c>
      <c r="H113" s="67" t="s">
        <v>185</v>
      </c>
    </row>
    <row r="114" spans="1:8" x14ac:dyDescent="0.2">
      <c r="A114" s="128" t="s">
        <v>161</v>
      </c>
      <c r="B114" s="128" t="s">
        <v>186</v>
      </c>
      <c r="C114" s="128" t="s">
        <v>187</v>
      </c>
      <c r="D114" s="125"/>
      <c r="E114" s="115"/>
      <c r="F114" s="120"/>
      <c r="G114" s="121"/>
      <c r="H114" s="126" t="s">
        <v>69</v>
      </c>
    </row>
    <row r="115" spans="1:8" s="35" customFormat="1" ht="15.75" thickBot="1" x14ac:dyDescent="0.25">
      <c r="A115" s="30" t="s">
        <v>17</v>
      </c>
      <c r="B115" s="31"/>
      <c r="C115" s="31"/>
      <c r="D115" s="50">
        <f>SUM(D90:D114)</f>
        <v>41</v>
      </c>
      <c r="E115" s="32"/>
      <c r="F115" s="33">
        <f>SUM(F90:F113)</f>
        <v>24</v>
      </c>
      <c r="G115" s="34">
        <f>SUM(G90:G113)</f>
        <v>0</v>
      </c>
      <c r="H115" s="23"/>
    </row>
    <row r="116" spans="1:8" ht="3.75" customHeight="1" thickTop="1" x14ac:dyDescent="0.25">
      <c r="A116" s="51"/>
      <c r="B116" s="52"/>
      <c r="C116" s="52"/>
      <c r="D116" s="62"/>
      <c r="E116" s="63"/>
      <c r="F116" s="64"/>
      <c r="G116" s="65"/>
      <c r="H116" s="23"/>
    </row>
    <row r="117" spans="1:8" x14ac:dyDescent="0.2">
      <c r="A117" s="41" t="s">
        <v>188</v>
      </c>
      <c r="B117" s="42" t="s">
        <v>189</v>
      </c>
      <c r="C117" s="43" t="s">
        <v>190</v>
      </c>
      <c r="D117" s="46">
        <v>4</v>
      </c>
      <c r="E117" s="26"/>
      <c r="F117" s="27">
        <v>1</v>
      </c>
      <c r="G117" s="45">
        <f t="shared" ref="G117:G119" si="7">F117*E117*D117</f>
        <v>0</v>
      </c>
      <c r="H117" s="23" t="s">
        <v>191</v>
      </c>
    </row>
    <row r="118" spans="1:8" ht="15" customHeight="1" x14ac:dyDescent="0.2">
      <c r="A118" s="41" t="s">
        <v>188</v>
      </c>
      <c r="B118" s="42" t="s">
        <v>192</v>
      </c>
      <c r="C118" s="43" t="s">
        <v>193</v>
      </c>
      <c r="D118" s="46">
        <v>1</v>
      </c>
      <c r="E118" s="26"/>
      <c r="F118" s="27">
        <v>1</v>
      </c>
      <c r="G118" s="45">
        <f t="shared" si="7"/>
        <v>0</v>
      </c>
      <c r="H118" s="48" t="s">
        <v>108</v>
      </c>
    </row>
    <row r="119" spans="1:8" x14ac:dyDescent="0.2">
      <c r="A119" s="41" t="s">
        <v>188</v>
      </c>
      <c r="B119" s="42" t="s">
        <v>194</v>
      </c>
      <c r="C119" s="43" t="s">
        <v>195</v>
      </c>
      <c r="D119" s="46">
        <v>1</v>
      </c>
      <c r="E119" s="26"/>
      <c r="F119" s="27">
        <v>1</v>
      </c>
      <c r="G119" s="45">
        <f t="shared" si="7"/>
        <v>0</v>
      </c>
      <c r="H119" s="48" t="s">
        <v>16</v>
      </c>
    </row>
    <row r="120" spans="1:8" s="35" customFormat="1" ht="15.75" thickBot="1" x14ac:dyDescent="0.25">
      <c r="A120" s="30" t="s">
        <v>17</v>
      </c>
      <c r="B120" s="31"/>
      <c r="C120" s="31"/>
      <c r="D120" s="50">
        <f>SUM(D117:D119)</f>
        <v>6</v>
      </c>
      <c r="E120" s="32"/>
      <c r="F120" s="33">
        <f>SUM(F117:F119)</f>
        <v>3</v>
      </c>
      <c r="G120" s="34">
        <f>SUM(G117:G119)</f>
        <v>0</v>
      </c>
      <c r="H120" s="23"/>
    </row>
    <row r="121" spans="1:8" ht="3" customHeight="1" thickTop="1" x14ac:dyDescent="0.25">
      <c r="A121" s="51"/>
      <c r="B121" s="52"/>
      <c r="C121" s="52"/>
      <c r="D121" s="62"/>
      <c r="E121" s="63"/>
      <c r="F121" s="64"/>
      <c r="G121" s="65"/>
      <c r="H121" s="23"/>
    </row>
    <row r="122" spans="1:8" ht="25.5" x14ac:dyDescent="0.2">
      <c r="A122" s="68" t="s">
        <v>196</v>
      </c>
      <c r="B122" s="42" t="s">
        <v>29</v>
      </c>
      <c r="C122" s="42" t="s">
        <v>197</v>
      </c>
      <c r="D122" s="46">
        <v>15</v>
      </c>
      <c r="E122" s="26"/>
      <c r="F122" s="27">
        <v>2</v>
      </c>
      <c r="G122" s="45">
        <f t="shared" ref="G122:G125" si="8">F122*E122*D122</f>
        <v>0</v>
      </c>
      <c r="H122" s="48" t="s">
        <v>292</v>
      </c>
    </row>
    <row r="123" spans="1:8" ht="25.5" x14ac:dyDescent="0.2">
      <c r="A123" s="68" t="s">
        <v>196</v>
      </c>
      <c r="B123" s="42" t="s">
        <v>29</v>
      </c>
      <c r="C123" s="42">
        <v>74710</v>
      </c>
      <c r="D123" s="46">
        <v>1</v>
      </c>
      <c r="E123" s="26"/>
      <c r="F123" s="27">
        <v>2</v>
      </c>
      <c r="G123" s="45">
        <f t="shared" si="8"/>
        <v>0</v>
      </c>
      <c r="H123" s="48" t="s">
        <v>198</v>
      </c>
    </row>
    <row r="124" spans="1:8" ht="25.5" x14ac:dyDescent="0.2">
      <c r="A124" s="68" t="s">
        <v>196</v>
      </c>
      <c r="B124" s="42" t="s">
        <v>29</v>
      </c>
      <c r="C124" s="42" t="s">
        <v>101</v>
      </c>
      <c r="D124" s="46">
        <v>2</v>
      </c>
      <c r="E124" s="26"/>
      <c r="F124" s="27">
        <v>2</v>
      </c>
      <c r="G124" s="45">
        <f t="shared" si="8"/>
        <v>0</v>
      </c>
      <c r="H124" s="48" t="s">
        <v>231</v>
      </c>
    </row>
    <row r="125" spans="1:8" ht="25.5" x14ac:dyDescent="0.2">
      <c r="A125" s="68" t="s">
        <v>196</v>
      </c>
      <c r="B125" s="42" t="s">
        <v>29</v>
      </c>
      <c r="C125" s="42" t="s">
        <v>199</v>
      </c>
      <c r="D125" s="46">
        <v>2</v>
      </c>
      <c r="E125" s="26"/>
      <c r="F125" s="27">
        <v>2</v>
      </c>
      <c r="G125" s="45">
        <f t="shared" si="8"/>
        <v>0</v>
      </c>
      <c r="H125" s="48" t="s">
        <v>200</v>
      </c>
    </row>
    <row r="126" spans="1:8" ht="25.5" x14ac:dyDescent="0.2">
      <c r="A126" s="129" t="s">
        <v>196</v>
      </c>
      <c r="B126" s="130" t="s">
        <v>29</v>
      </c>
      <c r="C126" s="130" t="s">
        <v>201</v>
      </c>
      <c r="D126" s="125">
        <v>3</v>
      </c>
      <c r="E126" s="115"/>
      <c r="F126" s="120"/>
      <c r="G126" s="121"/>
      <c r="H126" s="126" t="s">
        <v>99</v>
      </c>
    </row>
    <row r="127" spans="1:8" s="35" customFormat="1" ht="15.75" thickBot="1" x14ac:dyDescent="0.25">
      <c r="A127" s="30" t="s">
        <v>17</v>
      </c>
      <c r="B127" s="31"/>
      <c r="C127" s="31"/>
      <c r="D127" s="50">
        <f>SUM(D122:D126)</f>
        <v>23</v>
      </c>
      <c r="E127" s="32"/>
      <c r="F127" s="33">
        <f>SUM(F122:F125)</f>
        <v>8</v>
      </c>
      <c r="G127" s="34">
        <f>SUM(G122:G125)</f>
        <v>0</v>
      </c>
      <c r="H127" s="23"/>
    </row>
    <row r="128" spans="1:8" ht="2.25" customHeight="1" thickTop="1" x14ac:dyDescent="0.25">
      <c r="A128" s="51"/>
      <c r="B128" s="52"/>
      <c r="C128" s="52"/>
      <c r="D128" s="62"/>
      <c r="E128" s="63"/>
      <c r="F128" s="64"/>
      <c r="G128" s="65"/>
      <c r="H128" s="23"/>
    </row>
    <row r="129" spans="1:8" x14ac:dyDescent="0.2">
      <c r="A129" s="66" t="s">
        <v>202</v>
      </c>
      <c r="B129" s="42" t="s">
        <v>203</v>
      </c>
      <c r="C129" s="43">
        <v>6013</v>
      </c>
      <c r="D129" s="46">
        <v>1</v>
      </c>
      <c r="E129" s="26"/>
      <c r="F129" s="27">
        <v>2</v>
      </c>
      <c r="G129" s="45">
        <f>F129*D129*E129</f>
        <v>0</v>
      </c>
      <c r="H129" s="48" t="s">
        <v>41</v>
      </c>
    </row>
    <row r="130" spans="1:8" x14ac:dyDescent="0.2">
      <c r="A130" s="66" t="s">
        <v>202</v>
      </c>
      <c r="B130" s="42" t="s">
        <v>203</v>
      </c>
      <c r="C130" s="43" t="s">
        <v>204</v>
      </c>
      <c r="D130" s="46">
        <v>1</v>
      </c>
      <c r="E130" s="26"/>
      <c r="F130" s="27">
        <v>2</v>
      </c>
      <c r="G130" s="45">
        <f>F130*D130*E130</f>
        <v>0</v>
      </c>
      <c r="H130" s="48" t="s">
        <v>41</v>
      </c>
    </row>
    <row r="131" spans="1:8" ht="15" customHeight="1" x14ac:dyDescent="0.2">
      <c r="A131" s="66" t="s">
        <v>202</v>
      </c>
      <c r="B131" s="42" t="s">
        <v>203</v>
      </c>
      <c r="C131" s="42" t="s">
        <v>101</v>
      </c>
      <c r="D131" s="46">
        <v>4</v>
      </c>
      <c r="E131" s="26"/>
      <c r="F131" s="27">
        <v>2</v>
      </c>
      <c r="G131" s="45">
        <f>F131*D131*E131</f>
        <v>0</v>
      </c>
      <c r="H131" s="48" t="s">
        <v>205</v>
      </c>
    </row>
    <row r="132" spans="1:8" x14ac:dyDescent="0.2">
      <c r="A132" s="66" t="s">
        <v>202</v>
      </c>
      <c r="B132" s="42" t="s">
        <v>206</v>
      </c>
      <c r="C132" s="43" t="s">
        <v>207</v>
      </c>
      <c r="D132" s="46">
        <v>1</v>
      </c>
      <c r="E132" s="26"/>
      <c r="F132" s="27">
        <v>2</v>
      </c>
      <c r="G132" s="45">
        <f>F132*D132*E132</f>
        <v>0</v>
      </c>
      <c r="H132" s="48" t="s">
        <v>62</v>
      </c>
    </row>
    <row r="133" spans="1:8" x14ac:dyDescent="0.2">
      <c r="A133" s="66" t="s">
        <v>202</v>
      </c>
      <c r="B133" s="42" t="s">
        <v>208</v>
      </c>
      <c r="C133" s="43" t="s">
        <v>209</v>
      </c>
      <c r="D133" s="46">
        <v>1</v>
      </c>
      <c r="E133" s="26"/>
      <c r="F133" s="27">
        <v>2</v>
      </c>
      <c r="G133" s="45">
        <f t="shared" ref="G133:G140" si="9">F133*D133*E133</f>
        <v>0</v>
      </c>
      <c r="H133" s="48" t="s">
        <v>28</v>
      </c>
    </row>
    <row r="134" spans="1:8" x14ac:dyDescent="0.2">
      <c r="A134" s="66" t="s">
        <v>202</v>
      </c>
      <c r="B134" s="42" t="s">
        <v>208</v>
      </c>
      <c r="C134" s="43" t="s">
        <v>210</v>
      </c>
      <c r="D134" s="46">
        <v>1</v>
      </c>
      <c r="E134" s="26"/>
      <c r="F134" s="27">
        <v>2</v>
      </c>
      <c r="G134" s="45">
        <f t="shared" si="9"/>
        <v>0</v>
      </c>
      <c r="H134" s="48" t="s">
        <v>26</v>
      </c>
    </row>
    <row r="135" spans="1:8" x14ac:dyDescent="0.2">
      <c r="A135" s="66" t="s">
        <v>202</v>
      </c>
      <c r="B135" s="42" t="s">
        <v>206</v>
      </c>
      <c r="C135" s="43" t="s">
        <v>211</v>
      </c>
      <c r="D135" s="46">
        <v>1</v>
      </c>
      <c r="E135" s="26"/>
      <c r="F135" s="27">
        <v>2</v>
      </c>
      <c r="G135" s="45">
        <f t="shared" si="9"/>
        <v>0</v>
      </c>
      <c r="H135" s="48" t="s">
        <v>41</v>
      </c>
    </row>
    <row r="136" spans="1:8" x14ac:dyDescent="0.2">
      <c r="A136" s="66" t="s">
        <v>202</v>
      </c>
      <c r="B136" s="42" t="s">
        <v>206</v>
      </c>
      <c r="C136" s="43" t="s">
        <v>212</v>
      </c>
      <c r="D136" s="46">
        <v>1</v>
      </c>
      <c r="E136" s="26"/>
      <c r="F136" s="27">
        <v>2</v>
      </c>
      <c r="G136" s="45">
        <f t="shared" si="9"/>
        <v>0</v>
      </c>
      <c r="H136" s="48" t="s">
        <v>26</v>
      </c>
    </row>
    <row r="137" spans="1:8" x14ac:dyDescent="0.2">
      <c r="A137" s="66" t="s">
        <v>202</v>
      </c>
      <c r="B137" s="42" t="s">
        <v>29</v>
      </c>
      <c r="C137" s="43">
        <v>74710</v>
      </c>
      <c r="D137" s="46">
        <v>1</v>
      </c>
      <c r="E137" s="26"/>
      <c r="F137" s="27">
        <v>2</v>
      </c>
      <c r="G137" s="45">
        <f t="shared" si="9"/>
        <v>0</v>
      </c>
      <c r="H137" s="48" t="s">
        <v>64</v>
      </c>
    </row>
    <row r="138" spans="1:8" x14ac:dyDescent="0.2">
      <c r="A138" s="66" t="s">
        <v>202</v>
      </c>
      <c r="B138" s="42" t="s">
        <v>29</v>
      </c>
      <c r="C138" s="43" t="s">
        <v>197</v>
      </c>
      <c r="D138" s="46">
        <v>7</v>
      </c>
      <c r="E138" s="26"/>
      <c r="F138" s="27">
        <v>2</v>
      </c>
      <c r="G138" s="45">
        <f t="shared" si="9"/>
        <v>0</v>
      </c>
      <c r="H138" s="23" t="s">
        <v>213</v>
      </c>
    </row>
    <row r="139" spans="1:8" x14ac:dyDescent="0.2">
      <c r="A139" s="66" t="s">
        <v>202</v>
      </c>
      <c r="B139" s="42" t="s">
        <v>29</v>
      </c>
      <c r="C139" s="42" t="s">
        <v>214</v>
      </c>
      <c r="D139" s="46">
        <v>3</v>
      </c>
      <c r="E139" s="26"/>
      <c r="F139" s="27">
        <v>2</v>
      </c>
      <c r="G139" s="45">
        <f t="shared" si="9"/>
        <v>0</v>
      </c>
      <c r="H139" s="48" t="s">
        <v>215</v>
      </c>
    </row>
    <row r="140" spans="1:8" x14ac:dyDescent="0.2">
      <c r="A140" s="66" t="s">
        <v>202</v>
      </c>
      <c r="B140" s="42" t="s">
        <v>216</v>
      </c>
      <c r="C140" s="42" t="s">
        <v>101</v>
      </c>
      <c r="D140" s="46">
        <v>2</v>
      </c>
      <c r="E140" s="26"/>
      <c r="F140" s="27">
        <v>2</v>
      </c>
      <c r="G140" s="45">
        <f t="shared" si="9"/>
        <v>0</v>
      </c>
      <c r="H140" s="48" t="s">
        <v>217</v>
      </c>
    </row>
    <row r="141" spans="1:8" x14ac:dyDescent="0.2">
      <c r="A141" s="69" t="s">
        <v>202</v>
      </c>
      <c r="B141" s="42" t="s">
        <v>203</v>
      </c>
      <c r="C141" s="43">
        <v>785</v>
      </c>
      <c r="D141" s="46">
        <v>1</v>
      </c>
      <c r="E141" s="26"/>
      <c r="F141" s="27">
        <v>2</v>
      </c>
      <c r="G141" s="45"/>
      <c r="H141" s="48" t="s">
        <v>41</v>
      </c>
    </row>
    <row r="142" spans="1:8" x14ac:dyDescent="0.2">
      <c r="A142" s="69" t="s">
        <v>202</v>
      </c>
      <c r="B142" s="42" t="s">
        <v>218</v>
      </c>
      <c r="C142" s="43" t="s">
        <v>125</v>
      </c>
      <c r="D142" s="46">
        <v>2</v>
      </c>
      <c r="E142" s="26"/>
      <c r="F142" s="27">
        <v>2</v>
      </c>
      <c r="G142" s="45"/>
      <c r="H142" s="48" t="s">
        <v>219</v>
      </c>
    </row>
    <row r="143" spans="1:8" x14ac:dyDescent="0.2">
      <c r="A143" s="69" t="s">
        <v>202</v>
      </c>
      <c r="B143" s="42" t="s">
        <v>29</v>
      </c>
      <c r="C143" s="43" t="s">
        <v>220</v>
      </c>
      <c r="D143" s="46">
        <v>1</v>
      </c>
      <c r="E143" s="26"/>
      <c r="F143" s="27">
        <v>2</v>
      </c>
      <c r="G143" s="45"/>
      <c r="H143" s="48" t="s">
        <v>62</v>
      </c>
    </row>
    <row r="144" spans="1:8" x14ac:dyDescent="0.2">
      <c r="A144" s="69" t="s">
        <v>202</v>
      </c>
      <c r="B144" s="60" t="s">
        <v>118</v>
      </c>
      <c r="C144" s="60" t="s">
        <v>119</v>
      </c>
      <c r="D144" s="46">
        <v>3</v>
      </c>
      <c r="E144" s="60"/>
      <c r="F144" s="27">
        <v>2</v>
      </c>
      <c r="G144" s="70"/>
      <c r="H144" s="48" t="s">
        <v>221</v>
      </c>
    </row>
    <row r="145" spans="1:8" s="35" customFormat="1" ht="15.75" thickBot="1" x14ac:dyDescent="0.25">
      <c r="A145" s="30" t="s">
        <v>17</v>
      </c>
      <c r="B145" s="31"/>
      <c r="C145" s="31"/>
      <c r="D145" s="50">
        <f>SUM(D129:D144)</f>
        <v>31</v>
      </c>
      <c r="E145" s="32"/>
      <c r="F145" s="33">
        <f>SUM(F129:F140)</f>
        <v>24</v>
      </c>
      <c r="G145" s="34">
        <f>SUM(G129:G140)</f>
        <v>0</v>
      </c>
      <c r="H145" s="23"/>
    </row>
    <row r="146" spans="1:8" ht="3" customHeight="1" thickTop="1" x14ac:dyDescent="0.25">
      <c r="A146" s="51"/>
      <c r="B146" s="52"/>
      <c r="C146" s="52"/>
      <c r="D146" s="62"/>
      <c r="E146" s="63"/>
      <c r="F146" s="64"/>
      <c r="G146" s="65"/>
      <c r="H146" s="23"/>
    </row>
    <row r="147" spans="1:8" x14ac:dyDescent="0.2">
      <c r="A147" s="41" t="s">
        <v>222</v>
      </c>
      <c r="B147" s="42" t="s">
        <v>223</v>
      </c>
      <c r="C147" s="43">
        <v>3301</v>
      </c>
      <c r="D147" s="46">
        <v>1</v>
      </c>
      <c r="E147" s="26"/>
      <c r="F147" s="27">
        <v>2</v>
      </c>
      <c r="G147" s="45">
        <f>F147*E147*D147</f>
        <v>0</v>
      </c>
      <c r="H147" s="48" t="s">
        <v>28</v>
      </c>
    </row>
    <row r="148" spans="1:8" x14ac:dyDescent="0.2">
      <c r="A148" s="41" t="s">
        <v>224</v>
      </c>
      <c r="B148" s="42" t="s">
        <v>225</v>
      </c>
      <c r="C148" s="43" t="s">
        <v>226</v>
      </c>
      <c r="D148" s="46">
        <v>2</v>
      </c>
      <c r="E148" s="26"/>
      <c r="F148" s="27">
        <v>2</v>
      </c>
      <c r="G148" s="45"/>
      <c r="H148" s="48" t="s">
        <v>31</v>
      </c>
    </row>
    <row r="149" spans="1:8" s="35" customFormat="1" ht="15.75" thickBot="1" x14ac:dyDescent="0.25">
      <c r="A149" s="30" t="s">
        <v>17</v>
      </c>
      <c r="B149" s="31"/>
      <c r="C149" s="31"/>
      <c r="D149" s="50">
        <f>SUM(D147:D148)</f>
        <v>3</v>
      </c>
      <c r="E149" s="32"/>
      <c r="F149" s="33">
        <f>SUM(F147:F148)</f>
        <v>4</v>
      </c>
      <c r="G149" s="34">
        <f>SUM(G147:G148)</f>
        <v>0</v>
      </c>
      <c r="H149" s="23"/>
    </row>
    <row r="150" spans="1:8" ht="3" customHeight="1" thickTop="1" x14ac:dyDescent="0.25">
      <c r="A150" s="51"/>
      <c r="B150" s="52"/>
      <c r="C150" s="52"/>
      <c r="D150" s="62"/>
      <c r="E150" s="63"/>
      <c r="F150" s="64"/>
      <c r="G150" s="65"/>
      <c r="H150" s="23"/>
    </row>
    <row r="151" spans="1:8" x14ac:dyDescent="0.2">
      <c r="A151" s="41" t="s">
        <v>227</v>
      </c>
      <c r="B151" s="42" t="s">
        <v>29</v>
      </c>
      <c r="C151" s="71" t="s">
        <v>228</v>
      </c>
      <c r="D151" s="46">
        <v>6</v>
      </c>
      <c r="E151" s="26"/>
      <c r="F151" s="27">
        <v>2</v>
      </c>
      <c r="G151" s="45">
        <f t="shared" ref="G151:G155" si="10">F151*E151*D151</f>
        <v>0</v>
      </c>
      <c r="H151" s="23" t="s">
        <v>229</v>
      </c>
    </row>
    <row r="152" spans="1:8" x14ac:dyDescent="0.2">
      <c r="A152" s="41" t="s">
        <v>227</v>
      </c>
      <c r="B152" s="42" t="s">
        <v>29</v>
      </c>
      <c r="C152" s="43" t="s">
        <v>230</v>
      </c>
      <c r="D152" s="46">
        <v>2</v>
      </c>
      <c r="E152" s="26"/>
      <c r="F152" s="27">
        <v>2</v>
      </c>
      <c r="G152" s="45">
        <f t="shared" si="10"/>
        <v>0</v>
      </c>
      <c r="H152" s="48" t="s">
        <v>231</v>
      </c>
    </row>
    <row r="153" spans="1:8" x14ac:dyDescent="0.2">
      <c r="A153" s="41" t="s">
        <v>227</v>
      </c>
      <c r="B153" s="42" t="s">
        <v>29</v>
      </c>
      <c r="C153" s="43" t="s">
        <v>232</v>
      </c>
      <c r="D153" s="46">
        <v>7</v>
      </c>
      <c r="E153" s="26"/>
      <c r="F153" s="27">
        <v>2</v>
      </c>
      <c r="G153" s="45">
        <f t="shared" si="10"/>
        <v>0</v>
      </c>
      <c r="H153" s="23" t="s">
        <v>233</v>
      </c>
    </row>
    <row r="154" spans="1:8" x14ac:dyDescent="0.2">
      <c r="A154" s="41" t="s">
        <v>227</v>
      </c>
      <c r="B154" s="42" t="s">
        <v>29</v>
      </c>
      <c r="C154" s="43">
        <v>6021</v>
      </c>
      <c r="D154" s="46">
        <v>1</v>
      </c>
      <c r="E154" s="26"/>
      <c r="F154" s="27">
        <v>2</v>
      </c>
      <c r="G154" s="45">
        <f t="shared" si="10"/>
        <v>0</v>
      </c>
      <c r="H154" s="48" t="s">
        <v>28</v>
      </c>
    </row>
    <row r="155" spans="1:8" x14ac:dyDescent="0.2">
      <c r="A155" s="41" t="s">
        <v>227</v>
      </c>
      <c r="B155" s="42" t="s">
        <v>29</v>
      </c>
      <c r="C155" s="43">
        <v>6014</v>
      </c>
      <c r="D155" s="46">
        <v>1</v>
      </c>
      <c r="E155" s="26"/>
      <c r="F155" s="27">
        <v>2</v>
      </c>
      <c r="G155" s="45">
        <f t="shared" si="10"/>
        <v>0</v>
      </c>
      <c r="H155" s="48" t="s">
        <v>28</v>
      </c>
    </row>
    <row r="156" spans="1:8" s="49" customFormat="1" x14ac:dyDescent="0.2">
      <c r="A156" s="41" t="s">
        <v>234</v>
      </c>
      <c r="B156" s="42" t="s">
        <v>120</v>
      </c>
      <c r="C156" s="43" t="s">
        <v>120</v>
      </c>
      <c r="D156" s="46">
        <v>1</v>
      </c>
      <c r="E156" s="26"/>
      <c r="F156" s="27">
        <v>2</v>
      </c>
      <c r="G156" s="45"/>
      <c r="H156" s="48" t="s">
        <v>35</v>
      </c>
    </row>
    <row r="157" spans="1:8" s="49" customFormat="1" x14ac:dyDescent="0.2">
      <c r="A157" s="41" t="s">
        <v>227</v>
      </c>
      <c r="B157" s="42" t="s">
        <v>235</v>
      </c>
      <c r="C157" s="43" t="s">
        <v>236</v>
      </c>
      <c r="D157" s="46">
        <v>11</v>
      </c>
      <c r="E157" s="26"/>
      <c r="F157" s="27">
        <v>2</v>
      </c>
      <c r="G157" s="45"/>
      <c r="H157" s="48" t="s">
        <v>237</v>
      </c>
    </row>
    <row r="158" spans="1:8" s="49" customFormat="1" x14ac:dyDescent="0.2">
      <c r="A158" s="41" t="s">
        <v>227</v>
      </c>
      <c r="B158" s="42" t="s">
        <v>235</v>
      </c>
      <c r="C158" s="43" t="s">
        <v>238</v>
      </c>
      <c r="D158" s="46">
        <v>6</v>
      </c>
      <c r="E158" s="26"/>
      <c r="F158" s="27">
        <v>2</v>
      </c>
      <c r="G158" s="45"/>
      <c r="H158" s="48" t="s">
        <v>239</v>
      </c>
    </row>
    <row r="159" spans="1:8" s="49" customFormat="1" x14ac:dyDescent="0.2">
      <c r="A159" s="41" t="s">
        <v>240</v>
      </c>
      <c r="B159" s="42" t="s">
        <v>241</v>
      </c>
      <c r="C159" s="43" t="s">
        <v>242</v>
      </c>
      <c r="D159" s="46">
        <v>4</v>
      </c>
      <c r="E159" s="26"/>
      <c r="F159" s="27">
        <v>2</v>
      </c>
      <c r="G159" s="45"/>
      <c r="H159" s="48" t="s">
        <v>243</v>
      </c>
    </row>
    <row r="160" spans="1:8" x14ac:dyDescent="0.2">
      <c r="A160" s="41" t="s">
        <v>227</v>
      </c>
      <c r="B160" s="42" t="s">
        <v>29</v>
      </c>
      <c r="C160" s="43">
        <v>76751</v>
      </c>
      <c r="D160" s="46">
        <v>4</v>
      </c>
      <c r="E160" s="26"/>
      <c r="F160" s="27">
        <v>2</v>
      </c>
      <c r="G160" s="45"/>
      <c r="H160" s="48" t="s">
        <v>244</v>
      </c>
    </row>
    <row r="161" spans="1:8" x14ac:dyDescent="0.2">
      <c r="A161" s="131" t="s">
        <v>227</v>
      </c>
      <c r="B161" s="130" t="s">
        <v>29</v>
      </c>
      <c r="C161" s="118" t="s">
        <v>245</v>
      </c>
      <c r="D161" s="125">
        <v>3</v>
      </c>
      <c r="E161" s="115"/>
      <c r="F161" s="120"/>
      <c r="G161" s="121"/>
      <c r="H161" s="126" t="s">
        <v>99</v>
      </c>
    </row>
    <row r="162" spans="1:8" s="35" customFormat="1" ht="15.75" thickBot="1" x14ac:dyDescent="0.25">
      <c r="A162" s="30" t="s">
        <v>17</v>
      </c>
      <c r="B162" s="31"/>
      <c r="C162" s="31"/>
      <c r="D162" s="50">
        <f>SUM(D151:D161)</f>
        <v>46</v>
      </c>
      <c r="E162" s="32"/>
      <c r="F162" s="33">
        <f>SUM(F151:F160)</f>
        <v>20</v>
      </c>
      <c r="G162" s="34">
        <f>SUM(G151:G160)</f>
        <v>0</v>
      </c>
      <c r="H162" s="23"/>
    </row>
    <row r="163" spans="1:8" ht="3" customHeight="1" thickTop="1" x14ac:dyDescent="0.25">
      <c r="A163" s="51"/>
      <c r="B163" s="52"/>
      <c r="C163" s="52"/>
      <c r="D163" s="62"/>
      <c r="E163" s="63"/>
      <c r="F163" s="64"/>
      <c r="G163" s="65"/>
      <c r="H163" s="23"/>
    </row>
    <row r="164" spans="1:8" x14ac:dyDescent="0.2">
      <c r="A164" s="41" t="s">
        <v>246</v>
      </c>
      <c r="B164" s="42" t="s">
        <v>247</v>
      </c>
      <c r="C164" s="43" t="s">
        <v>248</v>
      </c>
      <c r="D164" s="46">
        <v>3</v>
      </c>
      <c r="E164" s="26"/>
      <c r="F164" s="27">
        <v>1</v>
      </c>
      <c r="G164" s="45">
        <f>F164*E164*D164</f>
        <v>0</v>
      </c>
      <c r="H164" s="48" t="s">
        <v>249</v>
      </c>
    </row>
    <row r="165" spans="1:8" s="35" customFormat="1" ht="15.75" thickBot="1" x14ac:dyDescent="0.25">
      <c r="A165" s="30" t="s">
        <v>17</v>
      </c>
      <c r="B165" s="31"/>
      <c r="C165" s="31"/>
      <c r="D165" s="50">
        <f>SUM(D164:D164)</f>
        <v>3</v>
      </c>
      <c r="E165" s="32"/>
      <c r="F165" s="33">
        <f>SUM(F164:F164)</f>
        <v>1</v>
      </c>
      <c r="G165" s="34">
        <f>SUM(G164:G164)</f>
        <v>0</v>
      </c>
      <c r="H165" s="23"/>
    </row>
    <row r="166" spans="1:8" ht="3" customHeight="1" thickTop="1" x14ac:dyDescent="0.25">
      <c r="A166" s="72"/>
      <c r="B166" s="52"/>
      <c r="C166" s="52"/>
      <c r="D166" s="73"/>
      <c r="E166" s="74"/>
      <c r="F166" s="75"/>
      <c r="G166" s="76"/>
      <c r="H166" s="23"/>
    </row>
    <row r="167" spans="1:8" x14ac:dyDescent="0.2">
      <c r="A167" s="77" t="s">
        <v>250</v>
      </c>
      <c r="B167" s="42" t="s">
        <v>87</v>
      </c>
      <c r="C167" s="42" t="s">
        <v>251</v>
      </c>
      <c r="D167" s="46">
        <v>1</v>
      </c>
      <c r="E167" s="26"/>
      <c r="F167" s="27">
        <v>2</v>
      </c>
      <c r="G167" s="45">
        <f>F167*E167*D167</f>
        <v>0</v>
      </c>
      <c r="H167" s="48" t="s">
        <v>252</v>
      </c>
    </row>
    <row r="168" spans="1:8" s="49" customFormat="1" x14ac:dyDescent="0.2">
      <c r="A168" s="77" t="s">
        <v>250</v>
      </c>
      <c r="B168" s="42" t="s">
        <v>87</v>
      </c>
      <c r="C168" s="42">
        <v>224</v>
      </c>
      <c r="D168" s="46">
        <v>1</v>
      </c>
      <c r="E168" s="26"/>
      <c r="F168" s="27">
        <v>2</v>
      </c>
      <c r="G168" s="45"/>
      <c r="H168" s="48" t="s">
        <v>253</v>
      </c>
    </row>
    <row r="169" spans="1:8" s="49" customFormat="1" x14ac:dyDescent="0.2">
      <c r="A169" s="77" t="s">
        <v>250</v>
      </c>
      <c r="B169" s="42" t="s">
        <v>254</v>
      </c>
      <c r="C169" s="42" t="s">
        <v>255</v>
      </c>
      <c r="D169" s="46">
        <v>4</v>
      </c>
      <c r="E169" s="26"/>
      <c r="F169" s="27">
        <v>2</v>
      </c>
      <c r="G169" s="45"/>
      <c r="H169" s="48" t="s">
        <v>256</v>
      </c>
    </row>
    <row r="170" spans="1:8" s="49" customFormat="1" x14ac:dyDescent="0.2">
      <c r="A170" s="77" t="s">
        <v>250</v>
      </c>
      <c r="B170" s="42" t="s">
        <v>87</v>
      </c>
      <c r="C170" s="42" t="s">
        <v>257</v>
      </c>
      <c r="D170" s="46">
        <v>2</v>
      </c>
      <c r="E170" s="26"/>
      <c r="F170" s="27">
        <v>2</v>
      </c>
      <c r="G170" s="45">
        <f>F170*E170*D170</f>
        <v>0</v>
      </c>
      <c r="H170" s="48" t="s">
        <v>166</v>
      </c>
    </row>
    <row r="171" spans="1:8" s="49" customFormat="1" x14ac:dyDescent="0.2">
      <c r="A171" s="132" t="s">
        <v>250</v>
      </c>
      <c r="B171" s="117" t="s">
        <v>87</v>
      </c>
      <c r="C171" s="117" t="s">
        <v>258</v>
      </c>
      <c r="D171" s="125">
        <v>1</v>
      </c>
      <c r="E171" s="115"/>
      <c r="F171" s="120"/>
      <c r="G171" s="121"/>
      <c r="H171" s="126" t="s">
        <v>28</v>
      </c>
    </row>
    <row r="172" spans="1:8" s="35" customFormat="1" ht="15.75" thickBot="1" x14ac:dyDescent="0.25">
      <c r="A172" s="30" t="s">
        <v>17</v>
      </c>
      <c r="B172" s="31"/>
      <c r="C172" s="31"/>
      <c r="D172" s="50">
        <f>SUM(D167:D170)</f>
        <v>8</v>
      </c>
      <c r="E172" s="32"/>
      <c r="F172" s="33">
        <f>SUM(F167:F170)</f>
        <v>8</v>
      </c>
      <c r="G172" s="34">
        <f>SUM(G167:G170)</f>
        <v>0</v>
      </c>
      <c r="H172" s="23"/>
    </row>
    <row r="173" spans="1:8" ht="3" customHeight="1" thickTop="1" x14ac:dyDescent="0.2">
      <c r="A173" s="78"/>
      <c r="B173" s="79"/>
      <c r="C173" s="79"/>
      <c r="D173" s="80"/>
      <c r="E173" s="81"/>
      <c r="F173" s="64"/>
      <c r="G173" s="82"/>
      <c r="H173" s="23"/>
    </row>
    <row r="174" spans="1:8" x14ac:dyDescent="0.2">
      <c r="A174" s="77" t="s">
        <v>259</v>
      </c>
      <c r="B174" s="42" t="s">
        <v>260</v>
      </c>
      <c r="C174" s="42">
        <v>4410</v>
      </c>
      <c r="D174" s="46">
        <v>1</v>
      </c>
      <c r="E174" s="26"/>
      <c r="F174" s="27">
        <v>2</v>
      </c>
      <c r="G174" s="45">
        <f t="shared" ref="G174:G179" si="11">F174*E174*D174</f>
        <v>0</v>
      </c>
      <c r="H174" s="48" t="s">
        <v>28</v>
      </c>
    </row>
    <row r="175" spans="1:8" x14ac:dyDescent="0.2">
      <c r="A175" s="77" t="s">
        <v>259</v>
      </c>
      <c r="B175" s="42" t="s">
        <v>29</v>
      </c>
      <c r="C175" s="42" t="s">
        <v>261</v>
      </c>
      <c r="D175" s="46">
        <v>3</v>
      </c>
      <c r="E175" s="26"/>
      <c r="F175" s="27">
        <v>2</v>
      </c>
      <c r="G175" s="45">
        <f t="shared" si="11"/>
        <v>0</v>
      </c>
      <c r="H175" s="48" t="s">
        <v>262</v>
      </c>
    </row>
    <row r="176" spans="1:8" s="49" customFormat="1" x14ac:dyDescent="0.2">
      <c r="A176" s="77" t="s">
        <v>259</v>
      </c>
      <c r="B176" s="42" t="s">
        <v>29</v>
      </c>
      <c r="C176" s="42" t="s">
        <v>263</v>
      </c>
      <c r="D176" s="46">
        <v>1</v>
      </c>
      <c r="E176" s="26"/>
      <c r="F176" s="27">
        <v>2</v>
      </c>
      <c r="G176" s="45">
        <f t="shared" si="11"/>
        <v>0</v>
      </c>
      <c r="H176" s="48" t="s">
        <v>28</v>
      </c>
    </row>
    <row r="177" spans="1:8" x14ac:dyDescent="0.2">
      <c r="A177" s="77" t="s">
        <v>259</v>
      </c>
      <c r="B177" s="42" t="s">
        <v>29</v>
      </c>
      <c r="C177" s="42" t="s">
        <v>264</v>
      </c>
      <c r="D177" s="46">
        <v>4</v>
      </c>
      <c r="E177" s="26"/>
      <c r="F177" s="27">
        <v>2</v>
      </c>
      <c r="G177" s="45">
        <f t="shared" si="11"/>
        <v>0</v>
      </c>
      <c r="H177" s="23" t="s">
        <v>265</v>
      </c>
    </row>
    <row r="178" spans="1:8" s="49" customFormat="1" x14ac:dyDescent="0.2">
      <c r="A178" s="77" t="s">
        <v>259</v>
      </c>
      <c r="B178" s="42" t="s">
        <v>266</v>
      </c>
      <c r="C178" s="42" t="s">
        <v>267</v>
      </c>
      <c r="D178" s="46">
        <v>3</v>
      </c>
      <c r="E178" s="26"/>
      <c r="F178" s="27">
        <v>2</v>
      </c>
      <c r="G178" s="45">
        <f t="shared" si="11"/>
        <v>0</v>
      </c>
      <c r="H178" s="48" t="s">
        <v>268</v>
      </c>
    </row>
    <row r="179" spans="1:8" ht="57" x14ac:dyDescent="0.2">
      <c r="A179" s="77" t="s">
        <v>259</v>
      </c>
      <c r="B179" s="42" t="s">
        <v>266</v>
      </c>
      <c r="C179" s="42" t="s">
        <v>269</v>
      </c>
      <c r="D179" s="46">
        <v>25</v>
      </c>
      <c r="E179" s="26"/>
      <c r="F179" s="27">
        <v>2</v>
      </c>
      <c r="G179" s="45">
        <f t="shared" si="11"/>
        <v>0</v>
      </c>
      <c r="H179" s="83" t="s">
        <v>293</v>
      </c>
    </row>
    <row r="180" spans="1:8" x14ac:dyDescent="0.2">
      <c r="A180" s="133" t="s">
        <v>259</v>
      </c>
      <c r="B180" s="117" t="s">
        <v>270</v>
      </c>
      <c r="C180" s="117" t="s">
        <v>271</v>
      </c>
      <c r="D180" s="119"/>
      <c r="E180" s="115"/>
      <c r="F180" s="120"/>
      <c r="G180" s="121"/>
      <c r="H180" s="134" t="s">
        <v>28</v>
      </c>
    </row>
    <row r="181" spans="1:8" s="35" customFormat="1" ht="15.75" thickBot="1" x14ac:dyDescent="0.25">
      <c r="A181" s="30" t="s">
        <v>17</v>
      </c>
      <c r="B181" s="31"/>
      <c r="C181" s="31"/>
      <c r="D181" s="50">
        <f>SUM(D174:D179)</f>
        <v>37</v>
      </c>
      <c r="E181" s="32"/>
      <c r="F181" s="33">
        <f>SUM(F174:F179)</f>
        <v>12</v>
      </c>
      <c r="G181" s="34">
        <f>SUM(G174:G179)</f>
        <v>0</v>
      </c>
      <c r="H181" s="23"/>
    </row>
    <row r="182" spans="1:8" ht="3.75" customHeight="1" thickTop="1" x14ac:dyDescent="0.2">
      <c r="A182" s="78"/>
      <c r="B182" s="79"/>
      <c r="C182" s="79"/>
      <c r="D182" s="80"/>
      <c r="E182" s="81"/>
      <c r="F182" s="64"/>
      <c r="G182" s="82"/>
      <c r="H182" s="23"/>
    </row>
    <row r="183" spans="1:8" x14ac:dyDescent="0.2">
      <c r="A183" s="77" t="s">
        <v>272</v>
      </c>
      <c r="B183" s="42" t="s">
        <v>91</v>
      </c>
      <c r="C183" s="42">
        <v>6341</v>
      </c>
      <c r="D183" s="46">
        <v>6</v>
      </c>
      <c r="E183" s="26"/>
      <c r="F183" s="27">
        <v>2</v>
      </c>
      <c r="G183" s="45">
        <f>F183*E183*D183</f>
        <v>0</v>
      </c>
      <c r="H183" s="48" t="s">
        <v>294</v>
      </c>
    </row>
    <row r="184" spans="1:8" s="49" customFormat="1" x14ac:dyDescent="0.2">
      <c r="A184" s="77" t="s">
        <v>272</v>
      </c>
      <c r="B184" s="42" t="s">
        <v>273</v>
      </c>
      <c r="C184" s="42" t="s">
        <v>274</v>
      </c>
      <c r="D184" s="46">
        <v>1</v>
      </c>
      <c r="E184" s="26"/>
      <c r="F184" s="27">
        <v>2</v>
      </c>
      <c r="G184" s="45">
        <f>F184*E184*D184</f>
        <v>0</v>
      </c>
      <c r="H184" s="48" t="s">
        <v>84</v>
      </c>
    </row>
    <row r="185" spans="1:8" s="35" customFormat="1" ht="15.75" thickBot="1" x14ac:dyDescent="0.25">
      <c r="A185" s="30" t="s">
        <v>17</v>
      </c>
      <c r="B185" s="31"/>
      <c r="C185" s="31"/>
      <c r="D185" s="50">
        <f>SUM(D183:D184)</f>
        <v>7</v>
      </c>
      <c r="E185" s="32"/>
      <c r="F185" s="33">
        <f>SUM(F183:F184)</f>
        <v>4</v>
      </c>
      <c r="G185" s="34">
        <f>SUM(G183:G184)</f>
        <v>0</v>
      </c>
      <c r="H185" s="23"/>
    </row>
    <row r="186" spans="1:8" ht="3" customHeight="1" thickTop="1" x14ac:dyDescent="0.2">
      <c r="A186" s="84"/>
      <c r="B186" s="79"/>
      <c r="C186" s="79"/>
      <c r="D186" s="85"/>
      <c r="E186" s="63"/>
      <c r="F186" s="64"/>
      <c r="G186" s="86"/>
      <c r="H186" s="23"/>
    </row>
    <row r="187" spans="1:8" ht="3.75" customHeight="1" x14ac:dyDescent="0.25">
      <c r="A187" s="78"/>
      <c r="B187" s="79"/>
      <c r="C187" s="52"/>
      <c r="D187" s="73"/>
      <c r="E187" s="74"/>
      <c r="F187" s="75"/>
      <c r="G187" s="87"/>
      <c r="H187" s="23"/>
    </row>
    <row r="188" spans="1:8" ht="28.5" x14ac:dyDescent="0.2">
      <c r="A188" s="77" t="s">
        <v>275</v>
      </c>
      <c r="B188" s="42" t="s">
        <v>276</v>
      </c>
      <c r="C188" s="59" t="s">
        <v>277</v>
      </c>
      <c r="D188" s="46">
        <v>4</v>
      </c>
      <c r="E188" s="26"/>
      <c r="F188" s="27">
        <v>2</v>
      </c>
      <c r="G188" s="45">
        <f>F188*E188*D188</f>
        <v>0</v>
      </c>
      <c r="H188" s="61" t="s">
        <v>295</v>
      </c>
    </row>
    <row r="189" spans="1:8" x14ac:dyDescent="0.2">
      <c r="A189" s="132" t="s">
        <v>275</v>
      </c>
      <c r="B189" s="130" t="s">
        <v>276</v>
      </c>
      <c r="C189" s="135" t="s">
        <v>278</v>
      </c>
      <c r="D189" s="125">
        <v>1</v>
      </c>
      <c r="E189" s="115"/>
      <c r="F189" s="120"/>
      <c r="G189" s="121"/>
      <c r="H189" s="122" t="s">
        <v>279</v>
      </c>
    </row>
    <row r="190" spans="1:8" s="35" customFormat="1" ht="15.75" thickBot="1" x14ac:dyDescent="0.25">
      <c r="A190" s="30" t="s">
        <v>17</v>
      </c>
      <c r="B190" s="31"/>
      <c r="C190" s="31"/>
      <c r="D190" s="50" cm="1">
        <f t="array" ref="D190:D191">D188:D189</f>
        <v>4</v>
      </c>
      <c r="E190" s="32"/>
      <c r="F190" s="33">
        <f>F188</f>
        <v>2</v>
      </c>
      <c r="G190" s="34">
        <f>G188</f>
        <v>0</v>
      </c>
      <c r="H190" s="23"/>
    </row>
    <row r="191" spans="1:8" ht="3.95" customHeight="1" thickTop="1" x14ac:dyDescent="0.25">
      <c r="A191" s="51"/>
      <c r="B191" s="52"/>
      <c r="C191" s="52"/>
      <c r="D191" s="88">
        <v>1</v>
      </c>
      <c r="E191" s="63"/>
      <c r="F191" s="64"/>
      <c r="G191" s="65"/>
      <c r="H191" s="23"/>
    </row>
    <row r="192" spans="1:8" s="95" customFormat="1" ht="24.95" customHeight="1" thickBot="1" x14ac:dyDescent="0.3">
      <c r="A192" s="297" t="s">
        <v>280</v>
      </c>
      <c r="B192" s="298"/>
      <c r="C192" s="299"/>
      <c r="D192" s="89">
        <f>SUM(D8+D15+D25+D34+D55+D65+D75+D88+D115+D120+D127+D145+D149+D162+D165+D172+D181+D185+D190)</f>
        <v>394</v>
      </c>
      <c r="E192" s="90"/>
      <c r="F192" s="91">
        <f>SUM(F8+F15+F25+F34+F55+F65+F75+F88+F115+F120+F127+F145+F149+F162+F165+F172+F181+F185)</f>
        <v>211</v>
      </c>
      <c r="G192" s="92">
        <f>SUM(G8+G15+G25+G34+G55+G75+G88+G115+G120+G127+G145+G149+G162+G165+G172+G181+G185)</f>
        <v>0</v>
      </c>
      <c r="H192" s="93"/>
    </row>
    <row r="193" spans="1:8" ht="15" thickBot="1" x14ac:dyDescent="0.25"/>
    <row r="194" spans="1:8" s="95" customFormat="1" ht="24.95" customHeight="1" x14ac:dyDescent="0.25">
      <c r="A194" s="300" t="s">
        <v>281</v>
      </c>
      <c r="B194" s="301"/>
      <c r="C194" s="301"/>
      <c r="D194" s="301"/>
      <c r="E194" s="301"/>
      <c r="F194" s="301"/>
      <c r="G194" s="302"/>
      <c r="H194" s="94"/>
    </row>
    <row r="195" spans="1:8" ht="55.35" customHeight="1" x14ac:dyDescent="0.2">
      <c r="A195" s="303" t="s">
        <v>282</v>
      </c>
      <c r="B195" s="304"/>
      <c r="C195" s="304"/>
      <c r="D195" s="305"/>
      <c r="E195" s="100" t="s">
        <v>283</v>
      </c>
      <c r="F195" s="101" t="s">
        <v>284</v>
      </c>
      <c r="G195" s="102" t="s">
        <v>285</v>
      </c>
    </row>
    <row r="196" spans="1:8" s="105" customFormat="1" ht="28.35" customHeight="1" x14ac:dyDescent="0.2">
      <c r="A196" s="306" t="s">
        <v>637</v>
      </c>
      <c r="B196" s="307"/>
      <c r="C196" s="307"/>
      <c r="D196" s="308"/>
      <c r="E196" s="103"/>
      <c r="F196" s="107">
        <v>40</v>
      </c>
      <c r="G196" s="104">
        <f>E196*F196</f>
        <v>0</v>
      </c>
      <c r="H196" s="4"/>
    </row>
    <row r="197" spans="1:8" ht="27" customHeight="1" x14ac:dyDescent="0.2">
      <c r="A197" s="306" t="s">
        <v>636</v>
      </c>
      <c r="B197" s="307"/>
      <c r="C197" s="307"/>
      <c r="D197" s="308"/>
      <c r="E197" s="106"/>
      <c r="F197" s="107">
        <v>40</v>
      </c>
      <c r="G197" s="104">
        <f t="shared" ref="G197" si="12">E197*F197</f>
        <v>0</v>
      </c>
    </row>
    <row r="198" spans="1:8" ht="3.95" customHeight="1" x14ac:dyDescent="0.25">
      <c r="A198" s="108"/>
      <c r="B198" s="109"/>
      <c r="C198" s="109"/>
      <c r="D198" s="109"/>
      <c r="E198" s="109"/>
      <c r="F198" s="110"/>
      <c r="G198" s="111"/>
    </row>
    <row r="199" spans="1:8" s="114" customFormat="1" ht="24.95" customHeight="1" thickBot="1" x14ac:dyDescent="0.3">
      <c r="A199" s="312" t="s">
        <v>629</v>
      </c>
      <c r="B199" s="313"/>
      <c r="C199" s="313"/>
      <c r="D199" s="313"/>
      <c r="E199" s="314"/>
      <c r="F199" s="252">
        <f>SUM(F196:F197)</f>
        <v>80</v>
      </c>
      <c r="G199" s="112">
        <f>SUM(G196:G197)</f>
        <v>0</v>
      </c>
      <c r="H199" s="113"/>
    </row>
    <row r="200" spans="1:8" x14ac:dyDescent="0.2">
      <c r="A200" s="292" t="s">
        <v>286</v>
      </c>
      <c r="B200" s="292"/>
      <c r="C200" s="292"/>
      <c r="D200" s="292"/>
      <c r="E200" s="292"/>
      <c r="F200" s="292"/>
      <c r="G200" s="292"/>
    </row>
    <row r="201" spans="1:8" ht="15" thickBot="1" x14ac:dyDescent="0.25">
      <c r="A201" s="293"/>
      <c r="B201" s="293"/>
      <c r="C201" s="293"/>
      <c r="D201" s="293"/>
      <c r="E201" s="293"/>
      <c r="F201" s="293"/>
      <c r="G201" s="293"/>
    </row>
    <row r="202" spans="1:8" s="95" customFormat="1" ht="24.95" customHeight="1" x14ac:dyDescent="0.25">
      <c r="A202" s="300" t="s">
        <v>630</v>
      </c>
      <c r="B202" s="301"/>
      <c r="C202" s="301"/>
      <c r="D202" s="301"/>
      <c r="E202" s="301"/>
      <c r="F202" s="301"/>
      <c r="G202" s="302"/>
      <c r="H202" s="94"/>
    </row>
    <row r="203" spans="1:8" ht="15.75" thickBot="1" x14ac:dyDescent="0.25">
      <c r="A203" s="309" t="s">
        <v>631</v>
      </c>
      <c r="B203" s="310"/>
      <c r="C203" s="310"/>
      <c r="D203" s="311"/>
      <c r="E203" s="100"/>
      <c r="F203" s="101"/>
      <c r="G203" s="251">
        <v>20000</v>
      </c>
    </row>
    <row r="204" spans="1:8" s="35" customFormat="1" ht="15.75" thickBot="1" x14ac:dyDescent="0.25">
      <c r="A204" s="248" t="s">
        <v>640</v>
      </c>
      <c r="B204" s="249"/>
      <c r="C204" s="249"/>
      <c r="D204" s="249"/>
      <c r="E204" s="249"/>
      <c r="F204" s="249"/>
      <c r="G204" s="250"/>
    </row>
    <row r="205" spans="1:8" s="35" customFormat="1" ht="15" x14ac:dyDescent="0.2">
      <c r="A205" s="270" t="s">
        <v>633</v>
      </c>
      <c r="B205" s="271"/>
      <c r="C205" s="272"/>
      <c r="D205" s="224"/>
      <c r="E205" s="225"/>
      <c r="F205" s="273">
        <v>5000</v>
      </c>
      <c r="G205" s="274"/>
    </row>
  </sheetData>
  <mergeCells count="12">
    <mergeCell ref="A205:C205"/>
    <mergeCell ref="F205:G205"/>
    <mergeCell ref="B1:G1"/>
    <mergeCell ref="A192:C192"/>
    <mergeCell ref="A194:G194"/>
    <mergeCell ref="A195:D195"/>
    <mergeCell ref="A196:D196"/>
    <mergeCell ref="A202:G202"/>
    <mergeCell ref="A203:D203"/>
    <mergeCell ref="A197:D197"/>
    <mergeCell ref="A199:E199"/>
    <mergeCell ref="A200:G201"/>
  </mergeCells>
  <printOptions horizontalCentered="1"/>
  <pageMargins left="0.25" right="0.25" top="0.75" bottom="0.75" header="0.3" footer="0.3"/>
  <pageSetup scale="66" fitToWidth="0" fitToHeight="0" orientation="landscape" r:id="rId1"/>
  <headerFooter>
    <oddHeader>&amp;C&amp;"Arial,Bold"&amp;12&amp;K000000Exhibit 9-B
Pricing Sheet - Community Health Services
&amp;R&amp;"Arial,Regular"&amp;12APPENDIX B</oddHeader>
    <oddFooter>&amp;L&amp;"Arial,Regular"&amp;9Laboratory &amp; Clinic Equipment and Medical Device Maintenance, Calibration, and Repair Services 
IFB No. 20204-009
Exhibit 9-B
&amp;CPage &amp;P of &amp;N</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6AF32A-5988-41B1-A73D-16280914B857}">
  <dimension ref="A1:I18"/>
  <sheetViews>
    <sheetView tabSelected="1" view="pageLayout" topLeftCell="A5" zoomScaleNormal="100" workbookViewId="0">
      <selection activeCell="G5" sqref="G5:I5"/>
    </sheetView>
  </sheetViews>
  <sheetFormatPr defaultRowHeight="15" x14ac:dyDescent="0.25"/>
  <cols>
    <col min="7" max="9" width="9.140625" style="247"/>
  </cols>
  <sheetData>
    <row r="1" spans="1:9" ht="25.35" customHeight="1" thickBot="1" x14ac:dyDescent="0.3">
      <c r="A1" s="333" t="s">
        <v>0</v>
      </c>
      <c r="B1" s="334"/>
      <c r="C1" s="335"/>
      <c r="D1" s="335"/>
      <c r="E1" s="335"/>
      <c r="F1" s="335"/>
      <c r="G1" s="335"/>
      <c r="H1" s="335"/>
      <c r="I1" s="336"/>
    </row>
    <row r="2" spans="1:9" ht="15.75" thickBot="1" x14ac:dyDescent="0.3"/>
    <row r="3" spans="1:9" ht="30" customHeight="1" thickBot="1" x14ac:dyDescent="0.3">
      <c r="A3" s="337" t="s">
        <v>621</v>
      </c>
      <c r="B3" s="338"/>
      <c r="C3" s="338"/>
      <c r="D3" s="338"/>
      <c r="E3" s="338"/>
      <c r="F3" s="338"/>
      <c r="G3" s="339" t="s">
        <v>622</v>
      </c>
      <c r="H3" s="339"/>
      <c r="I3" s="340"/>
    </row>
    <row r="4" spans="1:9" ht="24.95" customHeight="1" x14ac:dyDescent="0.25">
      <c r="A4" s="341" t="s">
        <v>638</v>
      </c>
      <c r="B4" s="342"/>
      <c r="C4" s="342"/>
      <c r="D4" s="342"/>
      <c r="E4" s="342"/>
      <c r="F4" s="342"/>
      <c r="G4" s="342"/>
      <c r="H4" s="342"/>
      <c r="I4" s="343"/>
    </row>
    <row r="5" spans="1:9" x14ac:dyDescent="0.25">
      <c r="A5" s="325" t="s">
        <v>623</v>
      </c>
      <c r="B5" s="326"/>
      <c r="C5" s="326"/>
      <c r="D5" s="326"/>
      <c r="E5" s="326"/>
      <c r="F5" s="326"/>
      <c r="G5" s="327">
        <f>SUM('Exhibit 9-A PHL'!G229)</f>
        <v>0</v>
      </c>
      <c r="H5" s="327"/>
      <c r="I5" s="328"/>
    </row>
    <row r="6" spans="1:9" x14ac:dyDescent="0.25">
      <c r="A6" s="325" t="s">
        <v>624</v>
      </c>
      <c r="B6" s="326"/>
      <c r="C6" s="326"/>
      <c r="D6" s="326"/>
      <c r="E6" s="326"/>
      <c r="F6" s="326"/>
      <c r="G6" s="327">
        <f>SUM('Exhibit 9-A PHL'!F234:G234)</f>
        <v>0</v>
      </c>
      <c r="H6" s="327"/>
      <c r="I6" s="328"/>
    </row>
    <row r="7" spans="1:9" x14ac:dyDescent="0.25">
      <c r="A7" s="325" t="s">
        <v>632</v>
      </c>
      <c r="B7" s="326"/>
      <c r="C7" s="326"/>
      <c r="D7" s="326"/>
      <c r="E7" s="326"/>
      <c r="F7" s="326"/>
      <c r="G7" s="327">
        <v>20000</v>
      </c>
      <c r="H7" s="327"/>
      <c r="I7" s="328"/>
    </row>
    <row r="8" spans="1:9" x14ac:dyDescent="0.25">
      <c r="A8" s="325" t="s">
        <v>641</v>
      </c>
      <c r="B8" s="326"/>
      <c r="C8" s="326"/>
      <c r="D8" s="326"/>
      <c r="E8" s="326"/>
      <c r="F8" s="326"/>
      <c r="G8" s="327">
        <v>5000</v>
      </c>
      <c r="H8" s="327"/>
      <c r="I8" s="328"/>
    </row>
    <row r="9" spans="1:9" x14ac:dyDescent="0.25">
      <c r="A9" s="329" t="s">
        <v>625</v>
      </c>
      <c r="B9" s="330"/>
      <c r="C9" s="330"/>
      <c r="D9" s="330"/>
      <c r="E9" s="330"/>
      <c r="F9" s="330"/>
      <c r="G9" s="331">
        <f>SUM(G5:I8)</f>
        <v>25000</v>
      </c>
      <c r="H9" s="331"/>
      <c r="I9" s="332"/>
    </row>
    <row r="10" spans="1:9" x14ac:dyDescent="0.25">
      <c r="A10" s="344"/>
      <c r="B10" s="345"/>
      <c r="C10" s="345"/>
      <c r="D10" s="345"/>
      <c r="E10" s="345"/>
      <c r="F10" s="345"/>
      <c r="G10" s="345"/>
      <c r="H10" s="345"/>
      <c r="I10" s="346"/>
    </row>
    <row r="11" spans="1:9" ht="24.95" customHeight="1" x14ac:dyDescent="0.25">
      <c r="A11" s="315" t="s">
        <v>639</v>
      </c>
      <c r="B11" s="316"/>
      <c r="C11" s="316"/>
      <c r="D11" s="316"/>
      <c r="E11" s="316"/>
      <c r="F11" s="316"/>
      <c r="G11" s="316"/>
      <c r="H11" s="316"/>
      <c r="I11" s="317"/>
    </row>
    <row r="12" spans="1:9" x14ac:dyDescent="0.25">
      <c r="A12" s="325" t="s">
        <v>623</v>
      </c>
      <c r="B12" s="326"/>
      <c r="C12" s="326"/>
      <c r="D12" s="326"/>
      <c r="E12" s="326"/>
      <c r="F12" s="326"/>
      <c r="G12" s="327">
        <f>SUM('Exhibit 9-B CHS'!G192)</f>
        <v>0</v>
      </c>
      <c r="H12" s="327"/>
      <c r="I12" s="328"/>
    </row>
    <row r="13" spans="1:9" x14ac:dyDescent="0.25">
      <c r="A13" s="325" t="s">
        <v>624</v>
      </c>
      <c r="B13" s="326"/>
      <c r="C13" s="326"/>
      <c r="D13" s="326"/>
      <c r="E13" s="326"/>
      <c r="F13" s="326"/>
      <c r="G13" s="327">
        <f>SUM('Exhibit 9-B CHS'!G199)</f>
        <v>0</v>
      </c>
      <c r="H13" s="327"/>
      <c r="I13" s="328"/>
    </row>
    <row r="14" spans="1:9" x14ac:dyDescent="0.25">
      <c r="A14" s="325" t="s">
        <v>632</v>
      </c>
      <c r="B14" s="326"/>
      <c r="C14" s="326"/>
      <c r="D14" s="326"/>
      <c r="E14" s="326"/>
      <c r="F14" s="326"/>
      <c r="G14" s="327">
        <v>20000</v>
      </c>
      <c r="H14" s="327"/>
      <c r="I14" s="328"/>
    </row>
    <row r="15" spans="1:9" x14ac:dyDescent="0.25">
      <c r="A15" s="325" t="s">
        <v>641</v>
      </c>
      <c r="B15" s="326"/>
      <c r="C15" s="326"/>
      <c r="D15" s="326"/>
      <c r="E15" s="326"/>
      <c r="F15" s="326"/>
      <c r="G15" s="327">
        <v>5000</v>
      </c>
      <c r="H15" s="327"/>
      <c r="I15" s="328"/>
    </row>
    <row r="16" spans="1:9" x14ac:dyDescent="0.25">
      <c r="A16" s="329" t="s">
        <v>626</v>
      </c>
      <c r="B16" s="330"/>
      <c r="C16" s="330"/>
      <c r="D16" s="330"/>
      <c r="E16" s="330"/>
      <c r="F16" s="330"/>
      <c r="G16" s="331">
        <f>SUM(G14:I15)</f>
        <v>25000</v>
      </c>
      <c r="H16" s="331"/>
      <c r="I16" s="332"/>
    </row>
    <row r="17" spans="1:9" ht="15.75" thickBot="1" x14ac:dyDescent="0.3">
      <c r="A17" s="318"/>
      <c r="B17" s="319"/>
      <c r="C17" s="319"/>
      <c r="D17" s="319"/>
      <c r="E17" s="319"/>
      <c r="F17" s="319"/>
      <c r="G17" s="319"/>
      <c r="H17" s="319"/>
      <c r="I17" s="320"/>
    </row>
    <row r="18" spans="1:9" s="12" customFormat="1" ht="24.95" customHeight="1" thickBot="1" x14ac:dyDescent="0.3">
      <c r="A18" s="321" t="s">
        <v>627</v>
      </c>
      <c r="B18" s="322"/>
      <c r="C18" s="322"/>
      <c r="D18" s="322"/>
      <c r="E18" s="322"/>
      <c r="F18" s="322"/>
      <c r="G18" s="323">
        <f>G16+G9</f>
        <v>50000</v>
      </c>
      <c r="H18" s="323"/>
      <c r="I18" s="324"/>
    </row>
  </sheetData>
  <sheetProtection selectLockedCells="1"/>
  <mergeCells count="30">
    <mergeCell ref="A10:I10"/>
    <mergeCell ref="A7:F7"/>
    <mergeCell ref="G7:I7"/>
    <mergeCell ref="A5:F5"/>
    <mergeCell ref="G5:I5"/>
    <mergeCell ref="A6:F6"/>
    <mergeCell ref="G6:I6"/>
    <mergeCell ref="A9:F9"/>
    <mergeCell ref="G9:I9"/>
    <mergeCell ref="A8:F8"/>
    <mergeCell ref="G8:I8"/>
    <mergeCell ref="A1:B1"/>
    <mergeCell ref="C1:I1"/>
    <mergeCell ref="A3:F3"/>
    <mergeCell ref="G3:I3"/>
    <mergeCell ref="A4:I4"/>
    <mergeCell ref="A11:I11"/>
    <mergeCell ref="A17:I17"/>
    <mergeCell ref="A18:F18"/>
    <mergeCell ref="G18:I18"/>
    <mergeCell ref="A12:F12"/>
    <mergeCell ref="G12:I12"/>
    <mergeCell ref="A13:F13"/>
    <mergeCell ref="G13:I13"/>
    <mergeCell ref="A16:F16"/>
    <mergeCell ref="G16:I16"/>
    <mergeCell ref="A14:F14"/>
    <mergeCell ref="G14:I14"/>
    <mergeCell ref="A15:F15"/>
    <mergeCell ref="G15:I15"/>
  </mergeCells>
  <printOptions horizontalCentered="1"/>
  <pageMargins left="0.7" right="0.7" top="1" bottom="0.75" header="0.3" footer="0.3"/>
  <pageSetup orientation="portrait" r:id="rId1"/>
  <headerFooter>
    <oddHeader>&amp;C&amp;"Arial,Bold"&amp;12Exhibit 9-C
Proposed Total Annual Price</oddHeader>
    <oddFooter>&amp;L&amp;"Arial,Regular"&amp;9Laboratory &amp; Clinic Equipment and Medical Device Maintenance, Calibration, and Repair Services 
IFB No. 2024-009
APPENDIX B, Required Forms</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Exhibit 9-A PHL</vt:lpstr>
      <vt:lpstr>Exhibit 9-B CHS</vt:lpstr>
      <vt:lpstr>Exhibit 9-C- Total Price</vt:lpstr>
      <vt:lpstr>'Exhibit 9-A PHL'!Print_Titles</vt:lpstr>
      <vt:lpstr>'Exhibit 9-B CHS'!Print_Titles</vt:lpstr>
    </vt:vector>
  </TitlesOfParts>
  <Company>Public Health Information Systems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Gorospe</dc:creator>
  <cp:lastModifiedBy>Vincent Tran</cp:lastModifiedBy>
  <cp:lastPrinted>2024-08-28T23:47:47Z</cp:lastPrinted>
  <dcterms:created xsi:type="dcterms:W3CDTF">2024-02-21T00:13:10Z</dcterms:created>
  <dcterms:modified xsi:type="dcterms:W3CDTF">2024-09-26T23:38:48Z</dcterms:modified>
</cp:coreProperties>
</file>