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cial Services\Common\LA DPH &amp; RDE\"/>
    </mc:Choice>
  </mc:AlternateContent>
  <xr:revisionPtr revIDLastSave="0" documentId="13_ncr:1_{AE11AD3D-FAD7-48ED-82FC-26E18A55EBD0}" xr6:coauthVersionLast="47" xr6:coauthVersionMax="47" xr10:uidLastSave="{00000000-0000-0000-0000-000000000000}"/>
  <bookViews>
    <workbookView xWindow="28680" yWindow="-120" windowWidth="29040" windowHeight="15840" tabRatio="791" xr2:uid="{00000000-000D-0000-FFFF-FFFF00000000}"/>
  </bookViews>
  <sheets>
    <sheet name="Budget-Summary" sheetId="1" r:id="rId1"/>
    <sheet name="Budget-PS" sheetId="2" r:id="rId2"/>
    <sheet name="Budget-PS pg 2 " sheetId="3" state="hidden" r:id="rId3"/>
    <sheet name="Budget-PS pg 3" sheetId="4" state="hidden" r:id="rId4"/>
    <sheet name="Budget-EmpBenefits FT" sheetId="5" r:id="rId5"/>
    <sheet name="Budget-PS Part Time" sheetId="7" r:id="rId6"/>
    <sheet name="Budget-EmpBenefits PT" sheetId="8" r:id="rId7"/>
    <sheet name="Budget-Travel" sheetId="9" r:id="rId8"/>
    <sheet name="Budget-Equipment" sheetId="10" r:id="rId9"/>
    <sheet name="Budget-Supplies" sheetId="11" r:id="rId10"/>
    <sheet name="Budget-Other" sheetId="12" r:id="rId11"/>
    <sheet name="Budget-Consultant" sheetId="13" r:id="rId12"/>
    <sheet name="Admin Certification" sheetId="14" r:id="rId13"/>
    <sheet name="Fee for Service" sheetId="15" r:id="rId14"/>
    <sheet name="Fee for Service (Sub. Abuse))" sheetId="16" r:id="rId15"/>
    <sheet name="Checklist" sheetId="17" r:id="rId16"/>
  </sheets>
  <definedNames>
    <definedName name="_xlnm.Print_Area" localSheetId="12">'Admin Certification'!$A$1:$B$28</definedName>
    <definedName name="_xlnm.Print_Area" localSheetId="11">'Budget-Consultant'!$A$1:$E$130</definedName>
    <definedName name="_xlnm.Print_Area" localSheetId="6">'Budget-EmpBenefits PT'!$A$1:$K$50</definedName>
    <definedName name="_xlnm.Print_Area" localSheetId="8">'Budget-Equipment'!$A$1:$E$70</definedName>
    <definedName name="_xlnm.Print_Area" localSheetId="1">'Budget-PS'!$A$1:$G$223</definedName>
    <definedName name="_xlnm.Print_Area" localSheetId="5">'Budget-PS Part Time'!$A$1:$G$44</definedName>
    <definedName name="_xlnm.Print_Area" localSheetId="2">'Budget-PS pg 2 '!$A$1:$G$40</definedName>
    <definedName name="_xlnm.Print_Area" localSheetId="3">'Budget-PS pg 3'!$A$1:$G$40</definedName>
    <definedName name="_xlnm.Print_Area" localSheetId="0">'Budget-Summary'!$A$1:$E$48</definedName>
    <definedName name="_xlnm.Print_Area" localSheetId="9">'Budget-Supplies'!$A$1:$E$181</definedName>
    <definedName name="_xlnm.Print_Area" localSheetId="7">'Budget-Travel'!$A$1:$E$66</definedName>
    <definedName name="_xlnm.Print_Area" localSheetId="15">Checklist!$A$1:$D$35</definedName>
    <definedName name="_xlnm.Print_Area" localSheetId="13">'Fee for Service'!$A$1:$C$26</definedName>
    <definedName name="_xlnm.Print_Titles" localSheetId="9">'Budget-Supplies'!$8:$10</definedName>
    <definedName name="Z_1AA5F058_BB85_4A98_B7A7_DAA92FA1CF15_.wvu.PrintArea" localSheetId="12" hidden="1">'Admin Certification'!$A$1:$B$28</definedName>
    <definedName name="Z_1AA5F058_BB85_4A98_B7A7_DAA92FA1CF15_.wvu.PrintArea" localSheetId="11" hidden="1">'Budget-Consultant'!$A$1:$E$130</definedName>
    <definedName name="Z_1AA5F058_BB85_4A98_B7A7_DAA92FA1CF15_.wvu.PrintArea" localSheetId="8" hidden="1">'Budget-Equipment'!$A$1:$E$70</definedName>
    <definedName name="Z_1AA5F058_BB85_4A98_B7A7_DAA92FA1CF15_.wvu.PrintArea" localSheetId="1" hidden="1">'Budget-PS'!$A$1:$G$223</definedName>
    <definedName name="Z_1AA5F058_BB85_4A98_B7A7_DAA92FA1CF15_.wvu.PrintArea" localSheetId="5" hidden="1">'Budget-PS Part Time'!$A$1:$G$44</definedName>
    <definedName name="Z_1AA5F058_BB85_4A98_B7A7_DAA92FA1CF15_.wvu.PrintArea" localSheetId="2" hidden="1">'Budget-PS pg 2 '!$A$1:$G$40</definedName>
    <definedName name="Z_1AA5F058_BB85_4A98_B7A7_DAA92FA1CF15_.wvu.PrintArea" localSheetId="3" hidden="1">'Budget-PS pg 3'!$A$1:$G$40</definedName>
    <definedName name="Z_1AA5F058_BB85_4A98_B7A7_DAA92FA1CF15_.wvu.PrintArea" localSheetId="0" hidden="1">'Budget-Summary'!$A$1:$E$48</definedName>
    <definedName name="Z_1AA5F058_BB85_4A98_B7A7_DAA92FA1CF15_.wvu.PrintArea" localSheetId="9" hidden="1">'Budget-Supplies'!$A$1:$E$180</definedName>
    <definedName name="Z_1AA5F058_BB85_4A98_B7A7_DAA92FA1CF15_.wvu.PrintArea" localSheetId="7" hidden="1">'Budget-Travel'!$A$1:$E$66</definedName>
    <definedName name="Z_1AA5F058_BB85_4A98_B7A7_DAA92FA1CF15_.wvu.PrintArea" localSheetId="13" hidden="1">'Fee for Service'!$A$1:$C$26</definedName>
    <definedName name="Z_2F59E3B2_3C61_4F63_9DE3_091B5ED3866F_.wvu.PrintArea" localSheetId="12" hidden="1">'Admin Certification'!$A$1:$B$28</definedName>
    <definedName name="Z_2F59E3B2_3C61_4F63_9DE3_091B5ED3866F_.wvu.PrintArea" localSheetId="11" hidden="1">'Budget-Consultant'!$A$1:$E$130</definedName>
    <definedName name="Z_2F59E3B2_3C61_4F63_9DE3_091B5ED3866F_.wvu.PrintArea" localSheetId="8" hidden="1">'Budget-Equipment'!$A$1:$E$70</definedName>
    <definedName name="Z_2F59E3B2_3C61_4F63_9DE3_091B5ED3866F_.wvu.PrintArea" localSheetId="1" hidden="1">'Budget-PS'!$A$1:$G$223</definedName>
    <definedName name="Z_2F59E3B2_3C61_4F63_9DE3_091B5ED3866F_.wvu.PrintArea" localSheetId="5" hidden="1">'Budget-PS Part Time'!$A$1:$G$44</definedName>
    <definedName name="Z_2F59E3B2_3C61_4F63_9DE3_091B5ED3866F_.wvu.PrintArea" localSheetId="2" hidden="1">'Budget-PS pg 2 '!$A$1:$G$40</definedName>
    <definedName name="Z_2F59E3B2_3C61_4F63_9DE3_091B5ED3866F_.wvu.PrintArea" localSheetId="3" hidden="1">'Budget-PS pg 3'!$A$1:$G$40</definedName>
    <definedName name="Z_2F59E3B2_3C61_4F63_9DE3_091B5ED3866F_.wvu.PrintArea" localSheetId="0" hidden="1">'Budget-Summary'!$A$1:$E$48</definedName>
    <definedName name="Z_2F59E3B2_3C61_4F63_9DE3_091B5ED3866F_.wvu.PrintArea" localSheetId="9" hidden="1">'Budget-Supplies'!$A$1:$E$180</definedName>
    <definedName name="Z_2F59E3B2_3C61_4F63_9DE3_091B5ED3866F_.wvu.PrintArea" localSheetId="7" hidden="1">'Budget-Travel'!$A$1:$E$66</definedName>
    <definedName name="Z_2F59E3B2_3C61_4F63_9DE3_091B5ED3866F_.wvu.PrintArea" localSheetId="13" hidden="1">'Fee for Service'!$A$1:$C$26</definedName>
    <definedName name="Z_8B160EC7_72C1_4057_B44E_F52F7AE3745E_.wvu.PrintArea" localSheetId="12" hidden="1">'Admin Certification'!$A$1:$B$28</definedName>
    <definedName name="Z_8B160EC7_72C1_4057_B44E_F52F7AE3745E_.wvu.PrintArea" localSheetId="11" hidden="1">'Budget-Consultant'!$A$1:$E$130</definedName>
    <definedName name="Z_8B160EC7_72C1_4057_B44E_F52F7AE3745E_.wvu.PrintArea" localSheetId="8" hidden="1">'Budget-Equipment'!$A$1:$E$70</definedName>
    <definedName name="Z_8B160EC7_72C1_4057_B44E_F52F7AE3745E_.wvu.PrintArea" localSheetId="1" hidden="1">'Budget-PS'!$A$1:$G$223</definedName>
    <definedName name="Z_8B160EC7_72C1_4057_B44E_F52F7AE3745E_.wvu.PrintArea" localSheetId="5" hidden="1">'Budget-PS Part Time'!$A$1:$G$44</definedName>
    <definedName name="Z_8B160EC7_72C1_4057_B44E_F52F7AE3745E_.wvu.PrintArea" localSheetId="2" hidden="1">'Budget-PS pg 2 '!$A$1:$G$40</definedName>
    <definedName name="Z_8B160EC7_72C1_4057_B44E_F52F7AE3745E_.wvu.PrintArea" localSheetId="3" hidden="1">'Budget-PS pg 3'!$A$1:$G$40</definedName>
    <definedName name="Z_8B160EC7_72C1_4057_B44E_F52F7AE3745E_.wvu.PrintArea" localSheetId="0" hidden="1">'Budget-Summary'!$A$1:$E$48</definedName>
    <definedName name="Z_8B160EC7_72C1_4057_B44E_F52F7AE3745E_.wvu.PrintArea" localSheetId="9" hidden="1">'Budget-Supplies'!$A$1:$E$180</definedName>
    <definedName name="Z_8B160EC7_72C1_4057_B44E_F52F7AE3745E_.wvu.PrintArea" localSheetId="7" hidden="1">'Budget-Travel'!$A$1:$E$66</definedName>
    <definedName name="Z_8B160EC7_72C1_4057_B44E_F52F7AE3745E_.wvu.PrintArea" localSheetId="13" hidden="1">'Fee for Service'!$A$1:$C$26</definedName>
  </definedNames>
  <calcPr calcId="191029"/>
  <customWorkbookViews>
    <customWorkbookView name="Kang Nong Liang - Personal View" guid="{2F59E3B2-3C61-4F63-9DE3-091B5ED3866F}" mergeInterval="0" personalView="1" xWindow="1630" windowWidth="1570" windowHeight="900" tabRatio="791" activeSheetId="9"/>
    <customWorkbookView name="Joanne Kang - Personal View" guid="{1AA5F058-BB85-4A98-B7A7-DAA92FA1CF15}" mergeInterval="0" personalView="1" maximized="1" xWindow="-8" yWindow="-8" windowWidth="1936" windowHeight="1056" tabRatio="791" activeSheetId="7"/>
    <customWorkbookView name="Crisanto Salcedo - Personal View" guid="{8B160EC7-72C1-4057-B44E-F52F7AE3745E}" autoUpdate="1" mergeInterval="15" personalView="1" maximized="1" xWindow="-9" yWindow="-9" windowWidth="1938" windowHeight="1050" tabRatio="7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5" l="1"/>
  <c r="E33" i="7"/>
  <c r="E32" i="7"/>
  <c r="E29" i="7"/>
  <c r="E28" i="7"/>
  <c r="E25" i="7"/>
  <c r="E24" i="7"/>
  <c r="E21" i="7"/>
  <c r="E20" i="7"/>
  <c r="E17" i="7"/>
  <c r="E16" i="7"/>
  <c r="E13" i="7"/>
  <c r="E12" i="7"/>
  <c r="E23" i="16" l="1"/>
  <c r="E21" i="16"/>
  <c r="E19" i="16"/>
  <c r="B230" i="12"/>
  <c r="E226" i="12"/>
  <c r="E219" i="12"/>
  <c r="E212" i="12"/>
  <c r="E202" i="12"/>
  <c r="E192" i="12"/>
  <c r="E182" i="12"/>
  <c r="E172" i="12"/>
  <c r="E162" i="12"/>
  <c r="E153" i="12"/>
  <c r="E143" i="12"/>
  <c r="E133" i="12"/>
  <c r="E123" i="12"/>
  <c r="E113" i="12"/>
  <c r="E170" i="11"/>
  <c r="B174" i="11"/>
  <c r="E24" i="9"/>
  <c r="E59" i="10"/>
  <c r="E54" i="10"/>
  <c r="E49" i="10"/>
  <c r="E44" i="10"/>
  <c r="E37" i="10"/>
  <c r="E30" i="10"/>
  <c r="E23" i="10"/>
  <c r="E16" i="10"/>
  <c r="B63" i="10"/>
  <c r="E38" i="9"/>
  <c r="E47" i="9"/>
  <c r="E56" i="9"/>
  <c r="B60" i="9"/>
  <c r="E63" i="10" l="1"/>
  <c r="E60" i="9"/>
  <c r="E49" i="13"/>
  <c r="E86" i="13"/>
  <c r="E204" i="2"/>
  <c r="G204" i="2" s="1"/>
  <c r="E205" i="2"/>
  <c r="G205" i="2"/>
  <c r="E76" i="13" l="1"/>
  <c r="B124" i="13"/>
  <c r="E22" i="13"/>
  <c r="E96" i="13"/>
  <c r="E63" i="13"/>
  <c r="E35" i="13"/>
  <c r="E118" i="13"/>
  <c r="A10" i="16" l="1"/>
  <c r="A8" i="16"/>
  <c r="A6" i="16"/>
  <c r="A4" i="16"/>
  <c r="A2" i="16"/>
  <c r="E103" i="12" l="1"/>
  <c r="E107" i="13"/>
  <c r="E124" i="13" s="1"/>
  <c r="E163" i="11"/>
  <c r="E156" i="11"/>
  <c r="E148" i="11"/>
  <c r="E140" i="11"/>
  <c r="E201" i="2"/>
  <c r="E200" i="2"/>
  <c r="G200" i="2" l="1"/>
  <c r="G201" i="2"/>
  <c r="G29" i="7"/>
  <c r="G28" i="7"/>
  <c r="E93" i="12"/>
  <c r="E132" i="11"/>
  <c r="E124" i="11"/>
  <c r="E116" i="11"/>
  <c r="E108" i="11"/>
  <c r="E99" i="11"/>
  <c r="E90" i="11"/>
  <c r="E81" i="11"/>
  <c r="E72" i="11"/>
  <c r="E63" i="11"/>
  <c r="E55" i="11"/>
  <c r="E47" i="11"/>
  <c r="E38" i="11"/>
  <c r="E29" i="11"/>
  <c r="E80" i="12" l="1"/>
  <c r="E65" i="12"/>
  <c r="E50" i="12"/>
  <c r="E36" i="12"/>
  <c r="E23" i="12"/>
  <c r="E230" i="12" s="1"/>
  <c r="H43" i="8"/>
  <c r="F16" i="8" s="1"/>
  <c r="E41" i="2" l="1"/>
  <c r="E40" i="2"/>
  <c r="E13" i="2"/>
  <c r="E12" i="2"/>
  <c r="G13" i="2" l="1"/>
  <c r="G12" i="2"/>
  <c r="E37" i="7"/>
  <c r="E23" i="1" l="1"/>
  <c r="E209" i="2" l="1"/>
  <c r="E208" i="2"/>
  <c r="E197" i="2"/>
  <c r="E196" i="2"/>
  <c r="G196" i="2" s="1"/>
  <c r="E193" i="2"/>
  <c r="E192" i="2"/>
  <c r="E189" i="2"/>
  <c r="E188" i="2"/>
  <c r="G188" i="2" s="1"/>
  <c r="E185" i="2"/>
  <c r="E184" i="2"/>
  <c r="E181" i="2"/>
  <c r="E180" i="2"/>
  <c r="G180" i="2" s="1"/>
  <c r="E177" i="2"/>
  <c r="G177" i="2" s="1"/>
  <c r="E176" i="2"/>
  <c r="E173" i="2"/>
  <c r="E172" i="2"/>
  <c r="G172" i="2" s="1"/>
  <c r="E169" i="2"/>
  <c r="E168" i="2"/>
  <c r="G168" i="2" s="1"/>
  <c r="E165" i="2"/>
  <c r="G165" i="2" s="1"/>
  <c r="E164" i="2"/>
  <c r="E161" i="2"/>
  <c r="E160" i="2"/>
  <c r="G160" i="2" s="1"/>
  <c r="E157" i="2"/>
  <c r="G157" i="2" s="1"/>
  <c r="E156" i="2"/>
  <c r="E153" i="2"/>
  <c r="E152" i="2"/>
  <c r="G152" i="2" s="1"/>
  <c r="E149" i="2"/>
  <c r="G149" i="2" s="1"/>
  <c r="E148" i="2"/>
  <c r="E145" i="2"/>
  <c r="G145" i="2" s="1"/>
  <c r="E144" i="2"/>
  <c r="G144" i="2" s="1"/>
  <c r="E141" i="2"/>
  <c r="G141" i="2" s="1"/>
  <c r="E140" i="2"/>
  <c r="G140" i="2" s="1"/>
  <c r="E137" i="2"/>
  <c r="G137" i="2" s="1"/>
  <c r="E136" i="2"/>
  <c r="E133" i="2"/>
  <c r="G133" i="2" s="1"/>
  <c r="E132" i="2"/>
  <c r="E129" i="2"/>
  <c r="G129" i="2" s="1"/>
  <c r="E128" i="2"/>
  <c r="E125" i="2"/>
  <c r="G125" i="2" s="1"/>
  <c r="E124" i="2"/>
  <c r="E121" i="2"/>
  <c r="E120" i="2"/>
  <c r="E117" i="2"/>
  <c r="G117" i="2" s="1"/>
  <c r="E116" i="2"/>
  <c r="E113" i="2"/>
  <c r="G113" i="2" s="1"/>
  <c r="E112" i="2"/>
  <c r="E109" i="2"/>
  <c r="G109" i="2" s="1"/>
  <c r="E108" i="2"/>
  <c r="G108" i="2" s="1"/>
  <c r="E105" i="2"/>
  <c r="E104" i="2"/>
  <c r="E101" i="2"/>
  <c r="G101" i="2" s="1"/>
  <c r="E100" i="2"/>
  <c r="G100" i="2" s="1"/>
  <c r="E97" i="2"/>
  <c r="G97" i="2" s="1"/>
  <c r="E96" i="2"/>
  <c r="E93" i="2"/>
  <c r="G93" i="2" s="1"/>
  <c r="E92" i="2"/>
  <c r="E89" i="2"/>
  <c r="E88" i="2"/>
  <c r="G88" i="2" s="1"/>
  <c r="E85" i="2"/>
  <c r="G85" i="2" s="1"/>
  <c r="E84" i="2"/>
  <c r="E81" i="2"/>
  <c r="E80" i="2"/>
  <c r="G80" i="2" s="1"/>
  <c r="E77" i="2"/>
  <c r="G77" i="2" s="1"/>
  <c r="E76" i="2"/>
  <c r="G76" i="2" s="1"/>
  <c r="E73" i="2"/>
  <c r="E72" i="2"/>
  <c r="G72" i="2" s="1"/>
  <c r="E69" i="2"/>
  <c r="E68" i="2"/>
  <c r="E65" i="2"/>
  <c r="E64" i="2"/>
  <c r="G64" i="2" s="1"/>
  <c r="E61" i="2"/>
  <c r="E60" i="2"/>
  <c r="G60" i="2" s="1"/>
  <c r="E57" i="2"/>
  <c r="E56" i="2"/>
  <c r="G56" i="2" s="1"/>
  <c r="E53" i="2"/>
  <c r="G53" i="2" s="1"/>
  <c r="E52" i="2"/>
  <c r="G52" i="2" s="1"/>
  <c r="E49" i="2"/>
  <c r="E48" i="2"/>
  <c r="E45" i="2"/>
  <c r="E44" i="2"/>
  <c r="G44" i="2" s="1"/>
  <c r="G41" i="2"/>
  <c r="E37" i="2"/>
  <c r="E36" i="2"/>
  <c r="G36" i="2" s="1"/>
  <c r="E33" i="2"/>
  <c r="E32" i="2"/>
  <c r="G132" i="2" l="1"/>
  <c r="G81" i="2"/>
  <c r="G49" i="2"/>
  <c r="G69" i="2"/>
  <c r="G73" i="2"/>
  <c r="G164" i="2"/>
  <c r="G209" i="2"/>
  <c r="G61" i="2"/>
  <c r="G92" i="2"/>
  <c r="G124" i="2"/>
  <c r="G156" i="2"/>
  <c r="G193" i="2"/>
  <c r="G57" i="2"/>
  <c r="G33" i="2"/>
  <c r="G116" i="2"/>
  <c r="G148" i="2"/>
  <c r="G185" i="2"/>
  <c r="G65" i="2"/>
  <c r="G89" i="2"/>
  <c r="G176" i="2"/>
  <c r="G184" i="2"/>
  <c r="G192" i="2"/>
  <c r="G208" i="2"/>
  <c r="G173" i="2"/>
  <c r="G181" i="2"/>
  <c r="G189" i="2"/>
  <c r="G197" i="2"/>
  <c r="G96" i="2"/>
  <c r="G104" i="2"/>
  <c r="G112" i="2"/>
  <c r="G120" i="2"/>
  <c r="G128" i="2"/>
  <c r="G136" i="2"/>
  <c r="G121" i="2"/>
  <c r="G153" i="2"/>
  <c r="G161" i="2"/>
  <c r="G169" i="2"/>
  <c r="G105" i="2"/>
  <c r="G68" i="2"/>
  <c r="G84" i="2"/>
  <c r="G32" i="2"/>
  <c r="G40" i="2"/>
  <c r="G48" i="2"/>
  <c r="G37" i="2"/>
  <c r="G45" i="2"/>
  <c r="H44" i="5" l="1"/>
  <c r="B215" i="2" s="1"/>
  <c r="G25" i="7" l="1"/>
  <c r="G17" i="7"/>
  <c r="B38" i="7"/>
  <c r="G33" i="7"/>
  <c r="G21" i="7"/>
  <c r="G13" i="7"/>
  <c r="A6" i="7"/>
  <c r="A5" i="7"/>
  <c r="A4" i="7"/>
  <c r="A3" i="7"/>
  <c r="A2" i="7"/>
  <c r="E38" i="7" l="1"/>
  <c r="G24" i="7"/>
  <c r="G16" i="7"/>
  <c r="G12" i="7"/>
  <c r="G20" i="7"/>
  <c r="G32" i="7"/>
  <c r="E19" i="11"/>
  <c r="E174" i="11" s="1"/>
  <c r="F16" i="5"/>
  <c r="B34" i="4"/>
  <c r="B34" i="3"/>
  <c r="G37" i="7" l="1"/>
  <c r="G38" i="7" s="1"/>
  <c r="G40" i="7" s="1"/>
  <c r="E40" i="7"/>
  <c r="E29" i="4"/>
  <c r="E28" i="4"/>
  <c r="E25" i="4"/>
  <c r="E24" i="4"/>
  <c r="E21" i="4"/>
  <c r="E20" i="4"/>
  <c r="E17" i="4"/>
  <c r="E16" i="4"/>
  <c r="E21" i="1" l="1"/>
  <c r="G29" i="4"/>
  <c r="G28" i="4"/>
  <c r="G25" i="4"/>
  <c r="G24" i="4"/>
  <c r="G21" i="4"/>
  <c r="G20" i="4"/>
  <c r="G17" i="4"/>
  <c r="G16" i="4"/>
  <c r="E13" i="4"/>
  <c r="E12" i="4"/>
  <c r="E29" i="3"/>
  <c r="E28" i="3"/>
  <c r="E25" i="3"/>
  <c r="E24" i="3"/>
  <c r="E21" i="3"/>
  <c r="E20" i="3"/>
  <c r="E17" i="3"/>
  <c r="E16" i="3"/>
  <c r="E13" i="3"/>
  <c r="E12" i="3"/>
  <c r="E29" i="2"/>
  <c r="E28" i="2"/>
  <c r="E25" i="2"/>
  <c r="E24" i="2"/>
  <c r="E21" i="2"/>
  <c r="E20" i="2"/>
  <c r="E17" i="2"/>
  <c r="E16" i="2"/>
  <c r="E214" i="2" l="1"/>
  <c r="C17" i="1" s="1"/>
  <c r="G13" i="3"/>
  <c r="G12" i="3"/>
  <c r="E33" i="3"/>
  <c r="G12" i="4"/>
  <c r="E33" i="4"/>
  <c r="G13" i="4"/>
  <c r="G16" i="2"/>
  <c r="G24" i="2"/>
  <c r="G16" i="3"/>
  <c r="G24" i="3"/>
  <c r="G17" i="2"/>
  <c r="G25" i="3"/>
  <c r="G21" i="2"/>
  <c r="G29" i="2"/>
  <c r="G21" i="3"/>
  <c r="G29" i="3"/>
  <c r="G25" i="2"/>
  <c r="G17" i="3"/>
  <c r="G20" i="2"/>
  <c r="G28" i="2"/>
  <c r="G20" i="3"/>
  <c r="G28" i="3"/>
  <c r="A6" i="8"/>
  <c r="A5" i="8"/>
  <c r="A4" i="8"/>
  <c r="A3" i="8"/>
  <c r="A2" i="8"/>
  <c r="A2" i="5"/>
  <c r="A6" i="4"/>
  <c r="A5" i="4"/>
  <c r="A4" i="4"/>
  <c r="A3" i="4"/>
  <c r="A2" i="4"/>
  <c r="A6" i="3"/>
  <c r="A5" i="3"/>
  <c r="A4" i="3"/>
  <c r="A3" i="3"/>
  <c r="A2" i="3"/>
  <c r="G214" i="2" l="1"/>
  <c r="G215" i="2" s="1"/>
  <c r="E19" i="1" s="1"/>
  <c r="E17" i="1"/>
  <c r="E215" i="2"/>
  <c r="C19" i="1" s="1"/>
  <c r="G33" i="3"/>
  <c r="G34" i="3" s="1"/>
  <c r="G33" i="4"/>
  <c r="G34" i="4"/>
  <c r="E34" i="4"/>
  <c r="E34" i="3"/>
  <c r="B31" i="1"/>
  <c r="G217" i="2" l="1"/>
  <c r="E217" i="2"/>
  <c r="A31" i="1"/>
  <c r="A10" i="15" l="1"/>
  <c r="A8" i="15"/>
  <c r="A6" i="15"/>
  <c r="A4" i="15"/>
  <c r="A2" i="15"/>
  <c r="A10" i="14"/>
  <c r="A8" i="14"/>
  <c r="A6" i="14"/>
  <c r="A4" i="14"/>
  <c r="A2" i="14"/>
  <c r="A6" i="13"/>
  <c r="A5" i="13"/>
  <c r="A4" i="13"/>
  <c r="A3" i="13"/>
  <c r="A2" i="13"/>
  <c r="A6" i="12"/>
  <c r="A5" i="12"/>
  <c r="A4" i="12"/>
  <c r="A3" i="12"/>
  <c r="A2" i="12"/>
  <c r="A6" i="11"/>
  <c r="A5" i="11"/>
  <c r="A4" i="11"/>
  <c r="A3" i="11"/>
  <c r="A2" i="11"/>
  <c r="A6" i="10"/>
  <c r="A5" i="10"/>
  <c r="A4" i="10"/>
  <c r="A3" i="10"/>
  <c r="A2" i="10"/>
  <c r="A6" i="9"/>
  <c r="A5" i="9"/>
  <c r="A4" i="9"/>
  <c r="A3" i="9"/>
  <c r="A2" i="9"/>
  <c r="A6" i="5"/>
  <c r="A5" i="5"/>
  <c r="A4" i="5"/>
  <c r="A3" i="5"/>
  <c r="A6" i="2"/>
  <c r="A5" i="2"/>
  <c r="A4" i="2"/>
  <c r="A3" i="2"/>
  <c r="A2" i="2"/>
  <c r="E31" i="1" l="1"/>
  <c r="C29" i="1" l="1"/>
  <c r="C23" i="1"/>
  <c r="C27" i="1"/>
  <c r="C21" i="1"/>
  <c r="C25" i="1"/>
  <c r="E29" i="1" l="1"/>
  <c r="E27" i="1"/>
  <c r="E25" i="1"/>
  <c r="C33" i="1" l="1"/>
  <c r="C17" i="15" s="1"/>
  <c r="E36" i="3"/>
  <c r="E36" i="4" s="1"/>
  <c r="C25" i="15" l="1"/>
  <c r="E17" i="16"/>
  <c r="E25" i="16" s="1"/>
  <c r="E33" i="1"/>
  <c r="G36" i="3"/>
  <c r="G36" i="4" s="1"/>
  <c r="E36" i="1" l="1"/>
</calcChain>
</file>

<file path=xl/sharedStrings.xml><?xml version="1.0" encoding="utf-8"?>
<sst xmlns="http://schemas.openxmlformats.org/spreadsheetml/2006/main" count="529" uniqueCount="162">
  <si>
    <t>BUDGET SUMMARY</t>
  </si>
  <si>
    <t xml:space="preserve">  BUDGET CATEGORY</t>
  </si>
  <si>
    <t>AMOUNT</t>
  </si>
  <si>
    <t xml:space="preserve">  Travel</t>
  </si>
  <si>
    <t xml:space="preserve">  Equipment</t>
  </si>
  <si>
    <t xml:space="preserve">  Supplies</t>
  </si>
  <si>
    <t xml:space="preserve">  Other</t>
  </si>
  <si>
    <t xml:space="preserve">        TOTAL</t>
  </si>
  <si>
    <t xml:space="preserve"> </t>
  </si>
  <si>
    <t>Title/Name (if position is vacant,</t>
  </si>
  <si>
    <t># of</t>
  </si>
  <si>
    <t>Contract Amount</t>
  </si>
  <si>
    <t>Admin</t>
  </si>
  <si>
    <t>indicate TBH and approx. date of hire)</t>
  </si>
  <si>
    <t>FTE</t>
  </si>
  <si>
    <t>Months</t>
  </si>
  <si>
    <t>Requested</t>
  </si>
  <si>
    <t xml:space="preserve">Position description: </t>
  </si>
  <si>
    <t>PERSONNEL SERVICES</t>
  </si>
  <si>
    <t xml:space="preserve">       </t>
  </si>
  <si>
    <t>%</t>
  </si>
  <si>
    <t>(A)</t>
  </si>
  <si>
    <t>(B)</t>
  </si>
  <si>
    <t>BUDGET CATEGORY- TRAVEL</t>
  </si>
  <si>
    <t>Admin.</t>
  </si>
  <si>
    <t>Methodology Used:</t>
  </si>
  <si>
    <t xml:space="preserve">Total Travel Requested   </t>
  </si>
  <si>
    <t xml:space="preserve">                                          </t>
  </si>
  <si>
    <t>BUDGET CATEGORY- EQUIPMENT</t>
  </si>
  <si>
    <t>Item:</t>
  </si>
  <si>
    <t xml:space="preserve">Total Equipment Requested  </t>
  </si>
  <si>
    <t>BUDGET CATEGORY- SUPPLIES</t>
  </si>
  <si>
    <t xml:space="preserve">Total Supplies Requested   </t>
  </si>
  <si>
    <t>BUDGET CATEGORY- OTHER</t>
  </si>
  <si>
    <t xml:space="preserve">Total Requested -- Other  </t>
  </si>
  <si>
    <t>Type of Service:</t>
  </si>
  <si>
    <t>Rate and Terms of Service:</t>
  </si>
  <si>
    <t xml:space="preserve">              CERTIFICATION OF MAXIMUM ADMINISTRATIVE COST</t>
  </si>
  <si>
    <t xml:space="preserve"> contract are administrative costs, defined as (a) usual and recognized overhead, including established indirect</t>
  </si>
  <si>
    <t xml:space="preserve"> rates for agencies, (b) management and oversight of specific programs funded under this title, and (c) other</t>
  </si>
  <si>
    <t xml:space="preserve"> types of program support such as quality assurance, quality control, and related activities, and (2) that the</t>
  </si>
  <si>
    <t xml:space="preserve"> program narrative includes sufficient detail concerning the administrative components of budget line</t>
  </si>
  <si>
    <t xml:space="preserve"> Signed:_____________________________________________</t>
  </si>
  <si>
    <t xml:space="preserve"> Name and title:________________________________________</t>
  </si>
  <si>
    <t>Percent</t>
  </si>
  <si>
    <t xml:space="preserve"> items, in order to adequately demonstrate that the administrative costs do not exceed 10%.</t>
  </si>
  <si>
    <t>FEE FOR SERVICE CALCULATION</t>
  </si>
  <si>
    <t>Maximum Obligation</t>
  </si>
  <si>
    <t>Maximum Monthly Payment</t>
  </si>
  <si>
    <t>(The sum of all administrative costs, direct and indirect, is limited to 10% of total contract funds.)</t>
  </si>
  <si>
    <t>(enter percentage)</t>
  </si>
  <si>
    <t xml:space="preserve">  Employee Benefits        </t>
  </si>
  <si>
    <t xml:space="preserve">Methodology Used: </t>
  </si>
  <si>
    <t>Consultant/Contractor Name:</t>
  </si>
  <si>
    <t xml:space="preserve">Total Consultant/Contractual Services Requested  </t>
  </si>
  <si>
    <t xml:space="preserve">                      Must be Agency Head or Chief Financial Officer/Fiscal Manager</t>
  </si>
  <si>
    <t>Projected Number of Units of Service</t>
  </si>
  <si>
    <t>Rate per Unit of Service</t>
  </si>
  <si>
    <t xml:space="preserve">  Salaries</t>
  </si>
  <si>
    <t xml:space="preserve"> Indirect Cost is limited to 15% of total Salaries and Employee Benefits.</t>
  </si>
  <si>
    <t>Employee Benefits (enter percentage)</t>
  </si>
  <si>
    <t>Salary Subtotal</t>
  </si>
  <si>
    <t>If you need additional space, feel free to make copies of this form.  The Total Amount requested should be stated on the last page only.</t>
  </si>
  <si>
    <t>Total Personnel Costs - Part Time</t>
  </si>
  <si>
    <t>Part I</t>
  </si>
  <si>
    <t>Part II</t>
  </si>
  <si>
    <t>PERCENTAGE</t>
  </si>
  <si>
    <t xml:space="preserve">         F.I.C.A.</t>
  </si>
  <si>
    <t xml:space="preserve">         Health Insurance</t>
  </si>
  <si>
    <t xml:space="preserve">         Unemployment Insurance</t>
  </si>
  <si>
    <t xml:space="preserve">         Disability Insurance</t>
  </si>
  <si>
    <t xml:space="preserve">         Life Insurance</t>
  </si>
  <si>
    <t xml:space="preserve">         Workers Compensation</t>
  </si>
  <si>
    <t xml:space="preserve">         Pension/Retirement</t>
  </si>
  <si>
    <t xml:space="preserve">         Other (itemize):</t>
  </si>
  <si>
    <t xml:space="preserve">                TOTAL</t>
  </si>
  <si>
    <t>Fiscal Year Ending</t>
  </si>
  <si>
    <t xml:space="preserve">Agency Rate </t>
  </si>
  <si>
    <t>Rate Requested</t>
  </si>
  <si>
    <t>(Provide justification above if the "Rate Requested" exceeds the "Agency Rate")</t>
  </si>
  <si>
    <t>Dollars</t>
  </si>
  <si>
    <t xml:space="preserve">Methodology Used:  </t>
  </si>
  <si>
    <t xml:space="preserve">Item: </t>
  </si>
  <si>
    <t xml:space="preserve">Consultant/Contractor Name: </t>
  </si>
  <si>
    <t xml:space="preserve">Rate and Terms of Service: </t>
  </si>
  <si>
    <t>(Admin. Percent)</t>
  </si>
  <si>
    <t>PERSONNEL SERVICES FORM (FULL TIME)</t>
  </si>
  <si>
    <t>Total Personnel Costs - Full Time</t>
  </si>
  <si>
    <t>(Admin. Dollars)</t>
  </si>
  <si>
    <t>To support the rate requested:</t>
  </si>
  <si>
    <t>Please provide a copy of your agency's statement of functional expenses from your most recent audited financial statements.</t>
  </si>
  <si>
    <t xml:space="preserve">         COMPONENT</t>
  </si>
  <si>
    <t xml:space="preserve">Please explain in a sentence if the above rate is applied equally to all personnel lines. </t>
  </si>
  <si>
    <t>If your agency has multiple employee benefit rates, include a separate page for each rate.</t>
  </si>
  <si>
    <t>Equipment is defined as any single item with a useful life of more than one year and an acquisition cost which equals or exceeds the lesser</t>
  </si>
  <si>
    <t>*To request funds for indirect costs, agency must have one of the following:</t>
  </si>
  <si>
    <t>Current approved Federal Negotiated Indirect Cost Rate Agreement (NICRA)</t>
  </si>
  <si>
    <t xml:space="preserve">Type of Service: </t>
  </si>
  <si>
    <t>Total</t>
  </si>
  <si>
    <t>BUDGET CATEGORY- CONSULTANT/SUBCONTRACTOR</t>
  </si>
  <si>
    <t xml:space="preserve">  Consultant/Subcontractor</t>
  </si>
  <si>
    <t>REQUESTED</t>
  </si>
  <si>
    <t xml:space="preserve">AGENCY NAME:  </t>
  </si>
  <si>
    <t xml:space="preserve">CONTRACT NUMBER:  </t>
  </si>
  <si>
    <t xml:space="preserve">SCHEDULE NUMBER:  </t>
  </si>
  <si>
    <t xml:space="preserve">BUDGET PERIOD:  </t>
  </si>
  <si>
    <t xml:space="preserve">SERVICE CATEGORY:  </t>
  </si>
  <si>
    <t>ADMIN</t>
  </si>
  <si>
    <t>DOLLARS</t>
  </si>
  <si>
    <t>Annual</t>
  </si>
  <si>
    <t>Salary</t>
  </si>
  <si>
    <t>BUDGET CATEGORY - EMPLOYEE BENEFITS - FULL TIME EMPLOYEES</t>
  </si>
  <si>
    <t>BUDGET CATEGORY - EMPLOYEE BENEFITS - PART TIME EMPLOYEES</t>
  </si>
  <si>
    <t>Date</t>
  </si>
  <si>
    <t xml:space="preserve"> The undersigned hereby certifies (1) that no more than 10% of the funds being requested under this</t>
  </si>
  <si>
    <t xml:space="preserve">(of </t>
  </si>
  <si>
    <t>UNITS</t>
  </si>
  <si>
    <t>RATE</t>
  </si>
  <si>
    <t>High Intensity of Service</t>
  </si>
  <si>
    <t>Medium Intensity of Service</t>
  </si>
  <si>
    <t>Low Intensity of Service</t>
  </si>
  <si>
    <t>Recent Auditor Certified Indirect Cost Rate (within the last two years)</t>
  </si>
  <si>
    <t xml:space="preserve"> of (a) the capitalization level established by your agency for financial statement purposes, or (b) $5,000.</t>
  </si>
  <si>
    <t>For single items that are less than $5,000, these should be listed under the Supplies category. (e.g. desks, cabinets, chairs, computers, printers, etc.)</t>
  </si>
  <si>
    <t>*Please note that agency's billing can't exceed the low, medium or high intensity budgeted amounts.</t>
  </si>
  <si>
    <t xml:space="preserve">For single supply items that are less than $5,000, these should be listed under the Supplies category. (e.g. desks, cabinets, chairs, etc.)  A pre-approval tracking form 1 </t>
  </si>
  <si>
    <t>must be submitted during the budget negotiation.</t>
  </si>
  <si>
    <t>If any additional lines aren't needed, please feel free to hide the lines from this form. Please do not delete any of the lines on the form.</t>
  </si>
  <si>
    <t>MONTHS</t>
  </si>
  <si>
    <t>Number of Service Months</t>
  </si>
  <si>
    <t>ATTACHMENT B</t>
  </si>
  <si>
    <t>DIVISION OF HIV AND STD PROGRAMS</t>
  </si>
  <si>
    <t>CONTRACTOR NEGOTIATION CHECK LIST</t>
  </si>
  <si>
    <t>RYAN WHITE YEAR 29 AND 30 - - CDC CALENDAR YEAR 2019 AND 2020</t>
  </si>
  <si>
    <t>AGENCY NAME:</t>
  </si>
  <si>
    <t>CONTRACT NUMBER(S)</t>
  </si>
  <si>
    <t>SERVICE CATEGORY(IES)</t>
  </si>
  <si>
    <r>
      <t xml:space="preserve">This form </t>
    </r>
    <r>
      <rPr>
        <b/>
        <sz val="12"/>
        <color theme="1"/>
        <rFont val="Times New Roman"/>
        <family val="1"/>
      </rPr>
      <t>must</t>
    </r>
    <r>
      <rPr>
        <sz val="12"/>
        <color theme="1"/>
        <rFont val="Times New Roman"/>
        <family val="1"/>
      </rPr>
      <t xml:space="preserve"> be submitted with 11-page budget(s) via email to DHSP_contract_negotiations@ph.lacounty.gov no later than </t>
    </r>
    <r>
      <rPr>
        <b/>
        <sz val="12"/>
        <color theme="1"/>
        <rFont val="Times New Roman"/>
        <family val="1"/>
      </rPr>
      <t>January 22, 2019</t>
    </r>
    <r>
      <rPr>
        <sz val="12"/>
        <color theme="1"/>
        <rFont val="Times New Roman"/>
        <family val="1"/>
      </rPr>
      <t xml:space="preserve">. </t>
    </r>
  </si>
  <si>
    <r>
      <t xml:space="preserve">The budget </t>
    </r>
    <r>
      <rPr>
        <b/>
        <sz val="12"/>
        <color theme="1"/>
        <rFont val="Times New Roman"/>
        <family val="1"/>
      </rPr>
      <t>must be in Excel</t>
    </r>
    <r>
      <rPr>
        <sz val="12"/>
        <color theme="1"/>
        <rFont val="Times New Roman"/>
        <family val="1"/>
      </rPr>
      <t xml:space="preserve"> format or submission will be returned unprocessed</t>
    </r>
  </si>
  <si>
    <t>REQUIRED:</t>
  </si>
  <si>
    <t>Check if included</t>
  </si>
  <si>
    <r>
      <t>Comments                                                                                           (</t>
    </r>
    <r>
      <rPr>
        <b/>
        <i/>
        <sz val="12"/>
        <color theme="1"/>
        <rFont val="Times New Roman"/>
        <family val="1"/>
      </rPr>
      <t>Please explain why the document is not attached</t>
    </r>
    <r>
      <rPr>
        <b/>
        <sz val="12"/>
        <color theme="1"/>
        <rFont val="Times New Roman"/>
        <family val="1"/>
      </rPr>
      <t xml:space="preserve">)               </t>
    </r>
  </si>
  <si>
    <r>
      <t>ADMINISTRATIVE CAP BUDGET SIGNATURES (</t>
    </r>
    <r>
      <rPr>
        <i/>
        <sz val="12"/>
        <color theme="1"/>
        <rFont val="Times New Roman"/>
        <family val="1"/>
      </rPr>
      <t>PDF</t>
    </r>
    <r>
      <rPr>
        <sz val="12"/>
        <color theme="1"/>
        <rFont val="Times New Roman"/>
        <family val="1"/>
      </rPr>
      <t>)</t>
    </r>
  </si>
  <si>
    <r>
      <t>COST ALLOCATION PLAN (</t>
    </r>
    <r>
      <rPr>
        <i/>
        <sz val="12"/>
        <color theme="1"/>
        <rFont val="Times New Roman"/>
        <family val="1"/>
      </rPr>
      <t>most recent completed plan</t>
    </r>
    <r>
      <rPr>
        <sz val="12"/>
        <color theme="1"/>
        <rFont val="Times New Roman"/>
        <family val="1"/>
      </rPr>
      <t>)</t>
    </r>
  </si>
  <si>
    <r>
      <t>STATEMENT OF FUNCTIONAL EXPENSES (</t>
    </r>
    <r>
      <rPr>
        <i/>
        <sz val="12"/>
        <color theme="1"/>
        <rFont val="Times New Roman"/>
        <family val="1"/>
      </rPr>
      <t>within 2 years</t>
    </r>
    <r>
      <rPr>
        <sz val="12"/>
        <color theme="1"/>
        <rFont val="Times New Roman"/>
        <family val="1"/>
      </rPr>
      <t>)</t>
    </r>
  </si>
  <si>
    <r>
      <t>GENERAL LEDGER (</t>
    </r>
    <r>
      <rPr>
        <i/>
        <sz val="12"/>
        <color theme="1"/>
        <rFont val="Times New Roman"/>
        <family val="1"/>
      </rPr>
      <t>if required to support request</t>
    </r>
    <r>
      <rPr>
        <sz val="12"/>
        <color theme="1"/>
        <rFont val="Times New Roman"/>
        <family val="1"/>
      </rPr>
      <t>)</t>
    </r>
  </si>
  <si>
    <t>SUBMIT IF INCLUDED IN BUDGET REQUEST:</t>
  </si>
  <si>
    <r>
      <t>NICRA (</t>
    </r>
    <r>
      <rPr>
        <i/>
        <sz val="12"/>
        <color theme="1"/>
        <rFont val="Times New Roman"/>
        <family val="1"/>
      </rPr>
      <t>current approved within past 2 years</t>
    </r>
    <r>
      <rPr>
        <sz val="12"/>
        <color theme="1"/>
        <rFont val="Times New Roman"/>
        <family val="1"/>
      </rPr>
      <t>)</t>
    </r>
  </si>
  <si>
    <r>
      <t>LEASE AGREEMENT (</t>
    </r>
    <r>
      <rPr>
        <i/>
        <sz val="12"/>
        <color theme="1"/>
        <rFont val="Times New Roman"/>
        <family val="1"/>
      </rPr>
      <t>covering the contract period</t>
    </r>
    <r>
      <rPr>
        <sz val="12"/>
        <color theme="1"/>
        <rFont val="Times New Roman"/>
        <family val="1"/>
      </rPr>
      <t>)</t>
    </r>
  </si>
  <si>
    <t>EQUIPMENT LEASE AGREEMENT</t>
  </si>
  <si>
    <t>AGENCY MILEAGE/TRAVEL POLICY</t>
  </si>
  <si>
    <t>VENDOR QUOTES</t>
  </si>
  <si>
    <r>
      <t>SUBCONTRACTOR BUDGET(S) (</t>
    </r>
    <r>
      <rPr>
        <i/>
        <sz val="12"/>
        <color theme="1"/>
        <rFont val="Times New Roman"/>
        <family val="1"/>
      </rPr>
      <t>11-Page</t>
    </r>
    <r>
      <rPr>
        <sz val="12"/>
        <color theme="1"/>
        <rFont val="Times New Roman"/>
        <family val="1"/>
      </rPr>
      <t>)</t>
    </r>
  </si>
  <si>
    <t>CONSULTANT AGREEMENTS</t>
  </si>
  <si>
    <t>EQUIPMENT/COMPUTER PURCHASE REQUEST FORM</t>
  </si>
  <si>
    <t>INCENTIVE PLAN</t>
  </si>
  <si>
    <r>
      <t>HIV SPECIALIST FORM (</t>
    </r>
    <r>
      <rPr>
        <i/>
        <sz val="12"/>
        <color theme="1"/>
        <rFont val="Times New Roman"/>
        <family val="1"/>
      </rPr>
      <t>AOM Contracts Only</t>
    </r>
    <r>
      <rPr>
        <sz val="12"/>
        <color theme="1"/>
        <rFont val="Times New Roman"/>
        <family val="1"/>
      </rPr>
      <t>)</t>
    </r>
  </si>
  <si>
    <r>
      <t>STAFF RESUMES (</t>
    </r>
    <r>
      <rPr>
        <i/>
        <sz val="12"/>
        <color theme="1"/>
        <rFont val="Times New Roman"/>
        <family val="1"/>
      </rPr>
      <t>Mental Health/MCC Contracts Only</t>
    </r>
    <r>
      <rPr>
        <sz val="12"/>
        <color theme="1"/>
        <rFont val="Times New Roman"/>
        <family val="1"/>
      </rPr>
      <t>)</t>
    </r>
  </si>
  <si>
    <t>OTHER:_______________________________________________</t>
  </si>
  <si>
    <t>EXECUTIVE DIRECTOR/DESIGNEE</t>
  </si>
  <si>
    <t>Signature</t>
  </si>
  <si>
    <t>PERSONNEL SERVICES FORM (PART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</si>
</sst>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66" formatCode="0_)"/>
    <numFmt numFmtId="167" formatCode="_(&quot;$&quot;* #,##0_);_(&quot;$&quot;* \(#,##0\);_(&quot;$&quot;* &quot;-&quot;??_);_(@_)"/>
    <numFmt numFmtId="168" formatCode="0.000"/>
    <numFmt numFmtId="169" formatCode="mmmm\ d\,\ yyyy"/>
    <numFmt numFmtId="170" formatCode="0.00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trike/>
      <sz val="8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</cellStyleXfs>
  <cellXfs count="425">
    <xf numFmtId="0" fontId="0" fillId="0" borderId="0" xfId="0"/>
    <xf numFmtId="0" fontId="4" fillId="0" borderId="0" xfId="0" applyFont="1"/>
    <xf numFmtId="164" fontId="4" fillId="0" borderId="1" xfId="0" applyNumberFormat="1" applyFont="1" applyBorder="1"/>
    <xf numFmtId="164" fontId="4" fillId="0" borderId="2" xfId="0" applyNumberFormat="1" applyFont="1" applyBorder="1"/>
    <xf numFmtId="164" fontId="4" fillId="0" borderId="3" xfId="0" applyNumberFormat="1" applyFont="1" applyBorder="1" applyAlignment="1">
      <alignment horizontal="left"/>
    </xf>
    <xf numFmtId="0" fontId="4" fillId="0" borderId="4" xfId="0" applyFont="1" applyBorder="1"/>
    <xf numFmtId="166" fontId="4" fillId="0" borderId="5" xfId="0" applyNumberFormat="1" applyFont="1" applyBorder="1"/>
    <xf numFmtId="0" fontId="4" fillId="0" borderId="7" xfId="0" applyFont="1" applyBorder="1"/>
    <xf numFmtId="164" fontId="4" fillId="0" borderId="8" xfId="0" applyNumberFormat="1" applyFont="1" applyBorder="1" applyAlignment="1">
      <alignment horizontal="left"/>
    </xf>
    <xf numFmtId="166" fontId="4" fillId="0" borderId="0" xfId="0" applyNumberFormat="1" applyFont="1"/>
    <xf numFmtId="0" fontId="6" fillId="0" borderId="0" xfId="0" applyFont="1"/>
    <xf numFmtId="0" fontId="7" fillId="0" borderId="0" xfId="0" applyFont="1"/>
    <xf numFmtId="164" fontId="5" fillId="0" borderId="1" xfId="0" applyNumberFormat="1" applyFont="1" applyBorder="1" applyAlignment="1">
      <alignment horizontal="left"/>
    </xf>
    <xf numFmtId="164" fontId="4" fillId="0" borderId="9" xfId="0" applyNumberFormat="1" applyFont="1" applyBorder="1"/>
    <xf numFmtId="164" fontId="8" fillId="0" borderId="9" xfId="0" applyNumberFormat="1" applyFont="1" applyBorder="1"/>
    <xf numFmtId="164" fontId="4" fillId="0" borderId="10" xfId="0" applyNumberFormat="1" applyFont="1" applyBorder="1"/>
    <xf numFmtId="164" fontId="4" fillId="0" borderId="0" xfId="0" applyNumberFormat="1" applyFont="1"/>
    <xf numFmtId="0" fontId="8" fillId="0" borderId="11" xfId="0" applyFont="1" applyBorder="1"/>
    <xf numFmtId="164" fontId="5" fillId="0" borderId="12" xfId="0" applyNumberFormat="1" applyFont="1" applyBorder="1"/>
    <xf numFmtId="164" fontId="4" fillId="0" borderId="12" xfId="0" applyNumberFormat="1" applyFont="1" applyBorder="1"/>
    <xf numFmtId="164" fontId="4" fillId="0" borderId="13" xfId="0" applyNumberFormat="1" applyFont="1" applyBorder="1"/>
    <xf numFmtId="0" fontId="4" fillId="0" borderId="13" xfId="0" applyFont="1" applyBorder="1"/>
    <xf numFmtId="164" fontId="8" fillId="0" borderId="13" xfId="0" applyNumberFormat="1" applyFont="1" applyBorder="1"/>
    <xf numFmtId="164" fontId="5" fillId="0" borderId="14" xfId="0" applyNumberFormat="1" applyFont="1" applyBorder="1"/>
    <xf numFmtId="164" fontId="5" fillId="0" borderId="0" xfId="0" applyNumberFormat="1" applyFont="1"/>
    <xf numFmtId="164" fontId="4" fillId="0" borderId="7" xfId="0" applyNumberFormat="1" applyFont="1" applyBorder="1"/>
    <xf numFmtId="164" fontId="4" fillId="0" borderId="15" xfId="0" applyNumberFormat="1" applyFont="1" applyBorder="1"/>
    <xf numFmtId="164" fontId="4" fillId="0" borderId="7" xfId="0" applyNumberFormat="1" applyFont="1" applyBorder="1" applyAlignment="1">
      <alignment horizontal="left"/>
    </xf>
    <xf numFmtId="165" fontId="4" fillId="0" borderId="0" xfId="0" applyNumberFormat="1" applyFont="1"/>
    <xf numFmtId="166" fontId="4" fillId="0" borderId="0" xfId="0" applyNumberFormat="1" applyFont="1" applyAlignment="1">
      <alignment horizontal="left"/>
    </xf>
    <xf numFmtId="166" fontId="4" fillId="0" borderId="15" xfId="0" applyNumberFormat="1" applyFont="1" applyBorder="1"/>
    <xf numFmtId="0" fontId="4" fillId="0" borderId="7" xfId="0" applyFont="1" applyBorder="1" applyAlignment="1">
      <alignment horizontal="left"/>
    </xf>
    <xf numFmtId="166" fontId="4" fillId="0" borderId="15" xfId="0" applyNumberFormat="1" applyFont="1" applyBorder="1" applyAlignment="1">
      <alignment horizontal="left"/>
    </xf>
    <xf numFmtId="166" fontId="4" fillId="0" borderId="17" xfId="0" applyNumberFormat="1" applyFont="1" applyBorder="1" applyAlignment="1">
      <alignment horizontal="left"/>
    </xf>
    <xf numFmtId="0" fontId="0" fillId="0" borderId="18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9" xfId="0" applyBorder="1"/>
    <xf numFmtId="0" fontId="4" fillId="0" borderId="7" xfId="0" applyFont="1" applyBorder="1" applyAlignment="1">
      <alignment horizontal="center"/>
    </xf>
    <xf numFmtId="0" fontId="0" fillId="0" borderId="21" xfId="0" applyBorder="1"/>
    <xf numFmtId="0" fontId="0" fillId="0" borderId="8" xfId="0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15" xfId="0" applyFill="1" applyBorder="1"/>
    <xf numFmtId="0" fontId="0" fillId="2" borderId="8" xfId="0" applyFill="1" applyBorder="1"/>
    <xf numFmtId="0" fontId="0" fillId="2" borderId="17" xfId="0" applyFill="1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0" fillId="0" borderId="22" xfId="0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left"/>
    </xf>
    <xf numFmtId="0" fontId="4" fillId="0" borderId="15" xfId="0" applyFont="1" applyBorder="1"/>
    <xf numFmtId="10" fontId="4" fillId="0" borderId="0" xfId="0" applyNumberFormat="1" applyFont="1" applyAlignment="1">
      <alignment horizontal="left"/>
    </xf>
    <xf numFmtId="0" fontId="0" fillId="0" borderId="19" xfId="0" applyBorder="1" applyAlignment="1">
      <alignment wrapText="1"/>
    </xf>
    <xf numFmtId="44" fontId="4" fillId="0" borderId="6" xfId="2" applyFont="1" applyBorder="1" applyProtection="1"/>
    <xf numFmtId="3" fontId="0" fillId="0" borderId="0" xfId="0" applyNumberFormat="1"/>
    <xf numFmtId="10" fontId="10" fillId="0" borderId="0" xfId="3" applyNumberFormat="1" applyFont="1" applyBorder="1" applyAlignment="1">
      <alignment horizontal="center"/>
    </xf>
    <xf numFmtId="43" fontId="4" fillId="0" borderId="0" xfId="1" applyFont="1" applyBorder="1" applyProtection="1"/>
    <xf numFmtId="44" fontId="4" fillId="0" borderId="0" xfId="2" applyFont="1" applyBorder="1" applyProtection="1"/>
    <xf numFmtId="167" fontId="4" fillId="0" borderId="23" xfId="2" applyNumberFormat="1" applyFont="1" applyBorder="1" applyProtection="1">
      <protection locked="0"/>
    </xf>
    <xf numFmtId="0" fontId="0" fillId="0" borderId="23" xfId="0" applyBorder="1" applyProtection="1">
      <protection locked="0"/>
    </xf>
    <xf numFmtId="167" fontId="4" fillId="0" borderId="24" xfId="2" applyNumberFormat="1" applyFont="1" applyBorder="1" applyProtection="1">
      <protection locked="0"/>
    </xf>
    <xf numFmtId="2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167" fontId="4" fillId="0" borderId="25" xfId="2" applyNumberFormat="1" applyFont="1" applyBorder="1" applyProtection="1">
      <protection locked="0"/>
    </xf>
    <xf numFmtId="10" fontId="4" fillId="0" borderId="30" xfId="3" applyNumberFormat="1" applyBorder="1" applyProtection="1">
      <protection locked="0"/>
    </xf>
    <xf numFmtId="0" fontId="4" fillId="0" borderId="0" xfId="0" quotePrefix="1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1" fillId="0" borderId="0" xfId="0" applyFont="1" applyProtection="1">
      <protection hidden="1"/>
    </xf>
    <xf numFmtId="0" fontId="4" fillId="0" borderId="0" xfId="0" applyFont="1" applyProtection="1">
      <protection hidden="1"/>
    </xf>
    <xf numFmtId="165" fontId="4" fillId="0" borderId="0" xfId="0" applyNumberFormat="1" applyFont="1" applyProtection="1">
      <protection hidden="1"/>
    </xf>
    <xf numFmtId="167" fontId="4" fillId="0" borderId="19" xfId="2" applyNumberFormat="1" applyBorder="1" applyAlignment="1" applyProtection="1">
      <alignment horizontal="left"/>
      <protection hidden="1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167" fontId="4" fillId="0" borderId="7" xfId="2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9" xfId="0" applyBorder="1" applyProtection="1">
      <protection locked="0"/>
    </xf>
    <xf numFmtId="167" fontId="4" fillId="0" borderId="19" xfId="2" applyNumberFormat="1" applyBorder="1" applyProtection="1">
      <protection hidden="1"/>
    </xf>
    <xf numFmtId="0" fontId="0" fillId="0" borderId="21" xfId="0" applyBorder="1" applyAlignment="1" applyProtection="1">
      <alignment wrapText="1"/>
      <protection locked="0"/>
    </xf>
    <xf numFmtId="167" fontId="4" fillId="0" borderId="7" xfId="2" applyNumberFormat="1" applyFont="1" applyBorder="1" applyProtection="1">
      <protection locked="0"/>
    </xf>
    <xf numFmtId="0" fontId="0" fillId="0" borderId="31" xfId="0" applyBorder="1" applyProtection="1">
      <protection locked="0"/>
    </xf>
    <xf numFmtId="9" fontId="4" fillId="0" borderId="32" xfId="3" applyFont="1" applyBorder="1" applyAlignment="1" applyProtection="1">
      <alignment horizontal="right"/>
      <protection locked="0"/>
    </xf>
    <xf numFmtId="164" fontId="4" fillId="0" borderId="18" xfId="0" applyNumberFormat="1" applyFont="1" applyBorder="1"/>
    <xf numFmtId="164" fontId="4" fillId="0" borderId="19" xfId="0" applyNumberFormat="1" applyFont="1" applyBorder="1"/>
    <xf numFmtId="164" fontId="4" fillId="0" borderId="33" xfId="0" applyNumberFormat="1" applyFont="1" applyBorder="1" applyAlignment="1">
      <alignment horizontal="center"/>
    </xf>
    <xf numFmtId="166" fontId="4" fillId="0" borderId="34" xfId="0" applyNumberFormat="1" applyFont="1" applyBorder="1"/>
    <xf numFmtId="167" fontId="4" fillId="0" borderId="33" xfId="2" applyNumberFormat="1" applyFont="1" applyBorder="1" applyProtection="1"/>
    <xf numFmtId="166" fontId="4" fillId="0" borderId="19" xfId="0" applyNumberFormat="1" applyFont="1" applyBorder="1"/>
    <xf numFmtId="167" fontId="4" fillId="0" borderId="21" xfId="2" applyNumberFormat="1" applyFont="1" applyBorder="1" applyProtection="1"/>
    <xf numFmtId="164" fontId="4" fillId="3" borderId="18" xfId="0" applyNumberFormat="1" applyFont="1" applyFill="1" applyBorder="1"/>
    <xf numFmtId="0" fontId="4" fillId="3" borderId="19" xfId="0" applyFont="1" applyFill="1" applyBorder="1"/>
    <xf numFmtId="0" fontId="0" fillId="0" borderId="19" xfId="0" applyBorder="1" applyAlignment="1">
      <alignment horizontal="center"/>
    </xf>
    <xf numFmtId="167" fontId="4" fillId="0" borderId="36" xfId="2" applyNumberFormat="1" applyFon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11" xfId="0" applyBorder="1" applyProtection="1">
      <protection locked="0"/>
    </xf>
    <xf numFmtId="0" fontId="9" fillId="0" borderId="38" xfId="0" applyFont="1" applyBorder="1" applyAlignment="1">
      <alignment horizontal="left" vertical="top" wrapText="1"/>
    </xf>
    <xf numFmtId="9" fontId="4" fillId="0" borderId="39" xfId="3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8" xfId="0" applyFill="1" applyBorder="1"/>
    <xf numFmtId="0" fontId="0" fillId="3" borderId="19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25" xfId="0" applyBorder="1" applyProtection="1">
      <protection locked="0"/>
    </xf>
    <xf numFmtId="167" fontId="4" fillId="3" borderId="21" xfId="2" applyNumberFormat="1" applyFont="1" applyFill="1" applyBorder="1" applyProtection="1"/>
    <xf numFmtId="0" fontId="4" fillId="4" borderId="19" xfId="0" applyFont="1" applyFill="1" applyBorder="1"/>
    <xf numFmtId="164" fontId="4" fillId="0" borderId="19" xfId="0" applyNumberFormat="1" applyFont="1" applyBorder="1" applyAlignment="1">
      <alignment horizontal="center"/>
    </xf>
    <xf numFmtId="167" fontId="4" fillId="0" borderId="19" xfId="2" applyNumberFormat="1" applyFont="1" applyBorder="1" applyProtection="1">
      <protection hidden="1"/>
    </xf>
    <xf numFmtId="167" fontId="4" fillId="0" borderId="19" xfId="2" applyNumberFormat="1" applyFont="1" applyBorder="1" applyProtection="1"/>
    <xf numFmtId="0" fontId="4" fillId="0" borderId="21" xfId="0" applyFont="1" applyBorder="1"/>
    <xf numFmtId="0" fontId="4" fillId="3" borderId="21" xfId="0" applyFont="1" applyFill="1" applyBorder="1" applyAlignment="1">
      <alignment horizontal="center"/>
    </xf>
    <xf numFmtId="167" fontId="4" fillId="0" borderId="0" xfId="2" applyNumberFormat="1" applyFont="1" applyBorder="1" applyProtection="1"/>
    <xf numFmtId="166" fontId="4" fillId="0" borderId="18" xfId="0" applyNumberFormat="1" applyFont="1" applyBorder="1"/>
    <xf numFmtId="0" fontId="4" fillId="3" borderId="18" xfId="0" applyFont="1" applyFill="1" applyBorder="1"/>
    <xf numFmtId="0" fontId="4" fillId="3" borderId="18" xfId="0" applyFont="1" applyFill="1" applyBorder="1" applyAlignment="1">
      <alignment horizontal="center"/>
    </xf>
    <xf numFmtId="0" fontId="0" fillId="3" borderId="21" xfId="0" applyFill="1" applyBorder="1"/>
    <xf numFmtId="167" fontId="4" fillId="3" borderId="19" xfId="2" applyNumberFormat="1" applyFill="1" applyBorder="1" applyAlignment="1" applyProtection="1">
      <alignment horizontal="left"/>
      <protection hidden="1"/>
    </xf>
    <xf numFmtId="0" fontId="0" fillId="3" borderId="21" xfId="0" applyFill="1" applyBorder="1" applyAlignment="1">
      <alignment horizontal="left"/>
    </xf>
    <xf numFmtId="168" fontId="0" fillId="0" borderId="25" xfId="0" applyNumberFormat="1" applyBorder="1" applyProtection="1">
      <protection locked="0"/>
    </xf>
    <xf numFmtId="168" fontId="0" fillId="0" borderId="23" xfId="0" applyNumberFormat="1" applyBorder="1" applyProtection="1">
      <protection locked="0"/>
    </xf>
    <xf numFmtId="168" fontId="0" fillId="0" borderId="36" xfId="0" applyNumberFormat="1" applyBorder="1" applyProtection="1">
      <protection locked="0"/>
    </xf>
    <xf numFmtId="9" fontId="4" fillId="0" borderId="25" xfId="3" applyFont="1" applyBorder="1" applyAlignment="1" applyProtection="1">
      <alignment horizontal="right"/>
      <protection locked="0"/>
    </xf>
    <xf numFmtId="167" fontId="0" fillId="4" borderId="37" xfId="0" applyNumberFormat="1" applyFill="1" applyBorder="1"/>
    <xf numFmtId="167" fontId="4" fillId="0" borderId="0" xfId="2" applyNumberFormat="1" applyBorder="1" applyProtection="1">
      <protection locked="0"/>
    </xf>
    <xf numFmtId="167" fontId="0" fillId="0" borderId="40" xfId="0" applyNumberFormat="1" applyBorder="1"/>
    <xf numFmtId="9" fontId="4" fillId="0" borderId="36" xfId="3" applyFont="1" applyBorder="1" applyAlignment="1" applyProtection="1">
      <alignment horizontal="right"/>
      <protection locked="0"/>
    </xf>
    <xf numFmtId="10" fontId="4" fillId="0" borderId="0" xfId="0" applyNumberFormat="1" applyFont="1" applyProtection="1">
      <protection locked="0"/>
    </xf>
    <xf numFmtId="164" fontId="4" fillId="0" borderId="7" xfId="0" applyNumberFormat="1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0" fillId="4" borderId="18" xfId="0" applyFill="1" applyBorder="1"/>
    <xf numFmtId="0" fontId="0" fillId="4" borderId="19" xfId="0" applyFill="1" applyBorder="1"/>
    <xf numFmtId="0" fontId="10" fillId="0" borderId="0" xfId="0" applyFont="1" applyAlignment="1">
      <alignment horizontal="center"/>
    </xf>
    <xf numFmtId="0" fontId="0" fillId="5" borderId="1" xfId="0" applyFill="1" applyBorder="1"/>
    <xf numFmtId="0" fontId="0" fillId="5" borderId="10" xfId="0" applyFill="1" applyBorder="1"/>
    <xf numFmtId="0" fontId="0" fillId="5" borderId="7" xfId="0" applyFill="1" applyBorder="1"/>
    <xf numFmtId="0" fontId="0" fillId="5" borderId="15" xfId="0" applyFill="1" applyBorder="1"/>
    <xf numFmtId="0" fontId="0" fillId="5" borderId="8" xfId="0" applyFill="1" applyBorder="1"/>
    <xf numFmtId="0" fontId="0" fillId="5" borderId="17" xfId="0" applyFill="1" applyBorder="1"/>
    <xf numFmtId="0" fontId="4" fillId="4" borderId="21" xfId="0" applyFont="1" applyFill="1" applyBorder="1"/>
    <xf numFmtId="167" fontId="0" fillId="4" borderId="19" xfId="0" applyNumberFormat="1" applyFill="1" applyBorder="1"/>
    <xf numFmtId="0" fontId="0" fillId="0" borderId="35" xfId="0" applyBorder="1"/>
    <xf numFmtId="0" fontId="0" fillId="6" borderId="18" xfId="0" applyFill="1" applyBorder="1"/>
    <xf numFmtId="0" fontId="0" fillId="6" borderId="19" xfId="0" applyFill="1" applyBorder="1"/>
    <xf numFmtId="0" fontId="10" fillId="3" borderId="18" xfId="0" applyFont="1" applyFill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4" borderId="0" xfId="0" applyFont="1" applyFill="1" applyAlignment="1">
      <alignment horizontal="right"/>
    </xf>
    <xf numFmtId="0" fontId="9" fillId="0" borderId="7" xfId="0" applyFont="1" applyBorder="1" applyAlignment="1">
      <alignment horizontal="left" vertical="top" wrapText="1"/>
    </xf>
    <xf numFmtId="167" fontId="4" fillId="0" borderId="0" xfId="2" applyNumberFormat="1" applyFon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4" fillId="0" borderId="1" xfId="0" applyFont="1" applyBorder="1"/>
    <xf numFmtId="0" fontId="4" fillId="0" borderId="9" xfId="0" applyFont="1" applyBorder="1"/>
    <xf numFmtId="166" fontId="4" fillId="0" borderId="10" xfId="0" applyNumberFormat="1" applyFont="1" applyBorder="1" applyAlignment="1">
      <alignment horizontal="left"/>
    </xf>
    <xf numFmtId="166" fontId="4" fillId="0" borderId="20" xfId="0" applyNumberFormat="1" applyFont="1" applyBorder="1"/>
    <xf numFmtId="167" fontId="4" fillId="0" borderId="22" xfId="2" applyNumberFormat="1" applyFont="1" applyBorder="1" applyProtection="1"/>
    <xf numFmtId="164" fontId="4" fillId="0" borderId="20" xfId="0" applyNumberFormat="1" applyFont="1" applyBorder="1"/>
    <xf numFmtId="0" fontId="4" fillId="0" borderId="22" xfId="0" applyFont="1" applyBorder="1"/>
    <xf numFmtId="164" fontId="4" fillId="0" borderId="11" xfId="0" applyNumberFormat="1" applyFont="1" applyBorder="1" applyAlignment="1">
      <alignment horizontal="left"/>
    </xf>
    <xf numFmtId="164" fontId="4" fillId="0" borderId="37" xfId="0" applyNumberFormat="1" applyFont="1" applyBorder="1" applyAlignment="1">
      <alignment horizontal="center"/>
    </xf>
    <xf numFmtId="0" fontId="4" fillId="0" borderId="43" xfId="0" applyFont="1" applyBorder="1"/>
    <xf numFmtId="0" fontId="4" fillId="3" borderId="19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left"/>
    </xf>
    <xf numFmtId="0" fontId="9" fillId="0" borderId="7" xfId="0" applyFont="1" applyBorder="1" applyAlignment="1">
      <alignment horizontal="left"/>
    </xf>
    <xf numFmtId="0" fontId="14" fillId="0" borderId="0" xfId="0" applyFont="1"/>
    <xf numFmtId="0" fontId="4" fillId="0" borderId="19" xfId="0" applyFont="1" applyBorder="1"/>
    <xf numFmtId="167" fontId="0" fillId="0" borderId="19" xfId="0" applyNumberFormat="1" applyBorder="1"/>
    <xf numFmtId="0" fontId="2" fillId="0" borderId="7" xfId="0" applyFont="1" applyBorder="1" applyAlignment="1">
      <alignment horizontal="left" vertical="top" wrapText="1"/>
    </xf>
    <xf numFmtId="167" fontId="4" fillId="0" borderId="51" xfId="2" applyNumberFormat="1" applyFont="1" applyBorder="1" applyProtection="1">
      <protection locked="0"/>
    </xf>
    <xf numFmtId="168" fontId="0" fillId="0" borderId="51" xfId="0" applyNumberFormat="1" applyBorder="1" applyProtection="1">
      <protection locked="0"/>
    </xf>
    <xf numFmtId="0" fontId="0" fillId="0" borderId="51" xfId="0" applyBorder="1" applyProtection="1">
      <protection locked="0"/>
    </xf>
    <xf numFmtId="0" fontId="0" fillId="0" borderId="49" xfId="0" applyBorder="1" applyProtection="1">
      <protection locked="0"/>
    </xf>
    <xf numFmtId="167" fontId="4" fillId="0" borderId="54" xfId="2" applyNumberFormat="1" applyFont="1" applyBorder="1" applyProtection="1">
      <protection locked="0"/>
    </xf>
    <xf numFmtId="168" fontId="0" fillId="0" borderId="54" xfId="0" applyNumberFormat="1" applyBorder="1" applyProtection="1">
      <protection locked="0"/>
    </xf>
    <xf numFmtId="0" fontId="0" fillId="0" borderId="54" xfId="0" applyBorder="1" applyProtection="1">
      <protection locked="0"/>
    </xf>
    <xf numFmtId="167" fontId="4" fillId="7" borderId="19" xfId="2" applyNumberFormat="1" applyFill="1" applyBorder="1" applyProtection="1">
      <protection hidden="1"/>
    </xf>
    <xf numFmtId="167" fontId="4" fillId="4" borderId="35" xfId="2" applyNumberFormat="1" applyFont="1" applyFill="1" applyBorder="1"/>
    <xf numFmtId="0" fontId="4" fillId="0" borderId="2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left"/>
    </xf>
    <xf numFmtId="164" fontId="4" fillId="0" borderId="12" xfId="0" applyNumberFormat="1" applyFont="1" applyBorder="1" applyAlignment="1">
      <alignment horizontal="left"/>
    </xf>
    <xf numFmtId="0" fontId="4" fillId="0" borderId="55" xfId="0" applyFont="1" applyBorder="1"/>
    <xf numFmtId="164" fontId="4" fillId="0" borderId="16" xfId="0" applyNumberFormat="1" applyFont="1" applyBorder="1" applyAlignment="1">
      <alignment horizontal="left"/>
    </xf>
    <xf numFmtId="0" fontId="4" fillId="0" borderId="44" xfId="0" applyFont="1" applyBorder="1" applyProtection="1">
      <protection locked="0"/>
    </xf>
    <xf numFmtId="0" fontId="4" fillId="0" borderId="41" xfId="0" applyFont="1" applyBorder="1" applyProtection="1">
      <protection locked="0"/>
    </xf>
    <xf numFmtId="0" fontId="4" fillId="0" borderId="10" xfId="0" applyFont="1" applyBorder="1"/>
    <xf numFmtId="164" fontId="4" fillId="0" borderId="17" xfId="0" applyNumberFormat="1" applyFont="1" applyBorder="1" applyAlignment="1">
      <alignment horizontal="left"/>
    </xf>
    <xf numFmtId="0" fontId="4" fillId="0" borderId="56" xfId="0" applyFont="1" applyBorder="1"/>
    <xf numFmtId="164" fontId="4" fillId="0" borderId="14" xfId="0" applyNumberFormat="1" applyFont="1" applyBorder="1" applyAlignment="1">
      <alignment horizontal="left"/>
    </xf>
    <xf numFmtId="164" fontId="5" fillId="0" borderId="1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left"/>
    </xf>
    <xf numFmtId="0" fontId="4" fillId="0" borderId="19" xfId="0" applyFont="1" applyBorder="1" applyAlignment="1" applyProtection="1">
      <alignment vertical="top" wrapText="1"/>
      <protection locked="0"/>
    </xf>
    <xf numFmtId="0" fontId="4" fillId="0" borderId="21" xfId="0" applyFont="1" applyBorder="1" applyAlignment="1" applyProtection="1">
      <alignment vertical="top" wrapText="1"/>
      <protection locked="0"/>
    </xf>
    <xf numFmtId="0" fontId="4" fillId="3" borderId="35" xfId="0" applyFont="1" applyFill="1" applyBorder="1" applyAlignment="1">
      <alignment horizontal="center"/>
    </xf>
    <xf numFmtId="170" fontId="4" fillId="0" borderId="15" xfId="3" applyNumberFormat="1" applyFont="1" applyBorder="1" applyAlignment="1" applyProtection="1">
      <alignment horizontal="left"/>
    </xf>
    <xf numFmtId="0" fontId="4" fillId="0" borderId="45" xfId="0" applyFont="1" applyBorder="1"/>
    <xf numFmtId="167" fontId="4" fillId="0" borderId="26" xfId="2" applyNumberFormat="1" applyFont="1" applyBorder="1" applyProtection="1"/>
    <xf numFmtId="167" fontId="4" fillId="3" borderId="26" xfId="2" applyNumberFormat="1" applyFont="1" applyFill="1" applyBorder="1" applyProtection="1"/>
    <xf numFmtId="167" fontId="4" fillId="0" borderId="27" xfId="2" applyNumberFormat="1" applyFont="1" applyBorder="1" applyProtection="1"/>
    <xf numFmtId="167" fontId="4" fillId="3" borderId="57" xfId="2" applyNumberFormat="1" applyFont="1" applyFill="1" applyBorder="1" applyProtection="1"/>
    <xf numFmtId="167" fontId="4" fillId="0" borderId="28" xfId="2" applyNumberFormat="1" applyFont="1" applyBorder="1" applyProtection="1"/>
    <xf numFmtId="0" fontId="0" fillId="3" borderId="50" xfId="0" applyFill="1" applyBorder="1"/>
    <xf numFmtId="167" fontId="0" fillId="0" borderId="29" xfId="0" applyNumberFormat="1" applyBorder="1"/>
    <xf numFmtId="167" fontId="0" fillId="3" borderId="29" xfId="0" applyNumberFormat="1" applyFill="1" applyBorder="1"/>
    <xf numFmtId="0" fontId="11" fillId="0" borderId="0" xfId="0" applyFont="1"/>
    <xf numFmtId="167" fontId="0" fillId="0" borderId="58" xfId="0" applyNumberFormat="1" applyBorder="1"/>
    <xf numFmtId="10" fontId="10" fillId="0" borderId="0" xfId="3" applyNumberFormat="1" applyFont="1" applyBorder="1" applyAlignment="1" applyProtection="1">
      <alignment horizontal="center"/>
    </xf>
    <xf numFmtId="0" fontId="6" fillId="0" borderId="0" xfId="0" applyFont="1" applyProtection="1">
      <protection locked="0"/>
    </xf>
    <xf numFmtId="167" fontId="4" fillId="0" borderId="36" xfId="2" applyNumberFormat="1" applyBorder="1" applyProtection="1"/>
    <xf numFmtId="167" fontId="4" fillId="0" borderId="23" xfId="2" applyNumberFormat="1" applyBorder="1" applyProtection="1"/>
    <xf numFmtId="0" fontId="4" fillId="0" borderId="13" xfId="0" applyFont="1" applyBorder="1" applyProtection="1">
      <protection locked="0"/>
    </xf>
    <xf numFmtId="9" fontId="4" fillId="0" borderId="13" xfId="0" applyNumberFormat="1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42" xfId="0" applyFont="1" applyBorder="1" applyProtection="1">
      <protection locked="0"/>
    </xf>
    <xf numFmtId="2" fontId="4" fillId="0" borderId="0" xfId="0" applyNumberFormat="1" applyFont="1" applyProtection="1">
      <protection locked="0"/>
    </xf>
    <xf numFmtId="10" fontId="4" fillId="0" borderId="24" xfId="0" applyNumberFormat="1" applyFont="1" applyBorder="1"/>
    <xf numFmtId="0" fontId="4" fillId="0" borderId="7" xfId="0" applyFont="1" applyBorder="1" applyAlignment="1" applyProtection="1">
      <alignment horizontal="left" indent="1"/>
      <protection locked="0"/>
    </xf>
    <xf numFmtId="165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166" fontId="4" fillId="0" borderId="15" xfId="0" applyNumberFormat="1" applyFont="1" applyBorder="1" applyProtection="1">
      <protection locked="0"/>
    </xf>
    <xf numFmtId="164" fontId="4" fillId="0" borderId="7" xfId="0" applyNumberFormat="1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 indent="1"/>
      <protection locked="0"/>
    </xf>
    <xf numFmtId="164" fontId="9" fillId="0" borderId="7" xfId="0" applyNumberFormat="1" applyFont="1" applyBorder="1" applyAlignment="1" applyProtection="1">
      <alignment horizontal="left" indent="1"/>
      <protection locked="0"/>
    </xf>
    <xf numFmtId="166" fontId="4" fillId="0" borderId="15" xfId="0" applyNumberFormat="1" applyFont="1" applyBorder="1" applyAlignment="1" applyProtection="1">
      <alignment horizontal="left"/>
      <protection locked="0"/>
    </xf>
    <xf numFmtId="164" fontId="4" fillId="0" borderId="8" xfId="0" applyNumberFormat="1" applyFont="1" applyBorder="1" applyAlignment="1" applyProtection="1">
      <alignment horizontal="left"/>
      <protection locked="0"/>
    </xf>
    <xf numFmtId="0" fontId="4" fillId="0" borderId="16" xfId="0" applyFont="1" applyBorder="1" applyProtection="1">
      <protection locked="0"/>
    </xf>
    <xf numFmtId="165" fontId="4" fillId="0" borderId="16" xfId="0" applyNumberFormat="1" applyFont="1" applyBorder="1" applyProtection="1">
      <protection locked="0"/>
    </xf>
    <xf numFmtId="166" fontId="4" fillId="0" borderId="16" xfId="0" applyNumberFormat="1" applyFont="1" applyBorder="1" applyProtection="1">
      <protection locked="0"/>
    </xf>
    <xf numFmtId="166" fontId="4" fillId="0" borderId="16" xfId="0" applyNumberFormat="1" applyFont="1" applyBorder="1" applyAlignment="1" applyProtection="1">
      <alignment horizontal="right"/>
      <protection locked="0"/>
    </xf>
    <xf numFmtId="166" fontId="4" fillId="0" borderId="16" xfId="0" quotePrefix="1" applyNumberFormat="1" applyFont="1" applyBorder="1" applyAlignment="1" applyProtection="1">
      <alignment horizontal="center"/>
      <protection locked="0"/>
    </xf>
    <xf numFmtId="166" fontId="4" fillId="0" borderId="17" xfId="0" applyNumberFormat="1" applyFont="1" applyBorder="1" applyAlignment="1" applyProtection="1">
      <alignment horizontal="left"/>
      <protection locked="0"/>
    </xf>
    <xf numFmtId="0" fontId="0" fillId="3" borderId="28" xfId="0" applyFill="1" applyBorder="1"/>
    <xf numFmtId="0" fontId="2" fillId="0" borderId="19" xfId="0" applyFont="1" applyBorder="1" applyAlignment="1">
      <alignment horizontal="center"/>
    </xf>
    <xf numFmtId="167" fontId="0" fillId="0" borderId="20" xfId="0" applyNumberFormat="1" applyBorder="1"/>
    <xf numFmtId="167" fontId="0" fillId="0" borderId="2" xfId="0" applyNumberFormat="1" applyBorder="1"/>
    <xf numFmtId="3" fontId="0" fillId="0" borderId="8" xfId="0" applyNumberFormat="1" applyBorder="1" applyProtection="1">
      <protection locked="0"/>
    </xf>
    <xf numFmtId="167" fontId="4" fillId="0" borderId="19" xfId="2" applyNumberFormat="1" applyBorder="1" applyAlignment="1" applyProtection="1">
      <alignment horizontal="left"/>
    </xf>
    <xf numFmtId="0" fontId="2" fillId="0" borderId="0" xfId="0" applyFont="1" applyAlignment="1" applyProtection="1">
      <alignment horizontal="left"/>
      <protection locked="0"/>
    </xf>
    <xf numFmtId="10" fontId="4" fillId="3" borderId="21" xfId="3" applyNumberFormat="1" applyFont="1" applyFill="1" applyBorder="1" applyAlignment="1">
      <alignment horizontal="right"/>
    </xf>
    <xf numFmtId="0" fontId="4" fillId="0" borderId="56" xfId="0" applyFont="1" applyBorder="1" applyProtection="1">
      <protection locked="0"/>
    </xf>
    <xf numFmtId="167" fontId="4" fillId="0" borderId="19" xfId="2" applyNumberFormat="1" applyFont="1" applyBorder="1" applyProtection="1">
      <protection locked="0"/>
    </xf>
    <xf numFmtId="10" fontId="4" fillId="0" borderId="30" xfId="3" applyNumberFormat="1" applyBorder="1" applyProtection="1"/>
    <xf numFmtId="167" fontId="4" fillId="0" borderId="25" xfId="2" applyNumberFormat="1" applyBorder="1" applyProtection="1"/>
    <xf numFmtId="0" fontId="0" fillId="0" borderId="35" xfId="0" applyBorder="1" applyProtection="1">
      <protection locked="0"/>
    </xf>
    <xf numFmtId="167" fontId="4" fillId="0" borderId="9" xfId="2" applyNumberFormat="1" applyFont="1" applyBorder="1" applyProtection="1">
      <protection locked="0"/>
    </xf>
    <xf numFmtId="168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167" fontId="4" fillId="0" borderId="9" xfId="2" applyNumberFormat="1" applyBorder="1" applyProtection="1"/>
    <xf numFmtId="9" fontId="4" fillId="0" borderId="9" xfId="3" applyFont="1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/>
    <xf numFmtId="0" fontId="0" fillId="0" borderId="20" xfId="0" applyBorder="1"/>
    <xf numFmtId="0" fontId="0" fillId="0" borderId="17" xfId="0" applyBorder="1" applyAlignment="1" applyProtection="1">
      <alignment horizontal="center"/>
      <protection locked="0"/>
    </xf>
    <xf numFmtId="3" fontId="0" fillId="0" borderId="7" xfId="0" applyNumberFormat="1" applyBorder="1" applyProtection="1">
      <protection locked="0"/>
    </xf>
    <xf numFmtId="167" fontId="4" fillId="7" borderId="19" xfId="2" applyNumberFormat="1" applyFill="1" applyBorder="1" applyAlignment="1" applyProtection="1">
      <alignment horizontal="left"/>
    </xf>
    <xf numFmtId="0" fontId="15" fillId="0" borderId="0" xfId="0" applyFont="1"/>
    <xf numFmtId="0" fontId="16" fillId="0" borderId="0" xfId="0" applyFont="1"/>
    <xf numFmtId="0" fontId="0" fillId="0" borderId="35" xfId="0" applyBorder="1" applyAlignment="1" applyProtection="1">
      <alignment wrapText="1"/>
      <protection locked="0"/>
    </xf>
    <xf numFmtId="0" fontId="0" fillId="0" borderId="11" xfId="0" applyBorder="1"/>
    <xf numFmtId="0" fontId="0" fillId="0" borderId="37" xfId="0" applyBorder="1"/>
    <xf numFmtId="0" fontId="0" fillId="0" borderId="13" xfId="0" applyBorder="1"/>
    <xf numFmtId="0" fontId="0" fillId="0" borderId="59" xfId="0" applyBorder="1" applyProtection="1">
      <protection locked="0"/>
    </xf>
    <xf numFmtId="0" fontId="0" fillId="2" borderId="38" xfId="0" applyFill="1" applyBorder="1"/>
    <xf numFmtId="0" fontId="0" fillId="2" borderId="45" xfId="0" applyFill="1" applyBorder="1"/>
    <xf numFmtId="0" fontId="0" fillId="0" borderId="24" xfId="0" applyBorder="1"/>
    <xf numFmtId="0" fontId="0" fillId="0" borderId="59" xfId="0" applyBorder="1"/>
    <xf numFmtId="44" fontId="4" fillId="0" borderId="7" xfId="2" applyBorder="1" applyProtection="1">
      <protection locked="0"/>
    </xf>
    <xf numFmtId="44" fontId="0" fillId="0" borderId="8" xfId="2" applyFont="1" applyBorder="1" applyProtection="1">
      <protection locked="0"/>
    </xf>
    <xf numFmtId="0" fontId="4" fillId="0" borderId="0" xfId="4" applyAlignment="1" applyProtection="1">
      <alignment horizontal="left"/>
      <protection hidden="1"/>
    </xf>
    <xf numFmtId="0" fontId="4" fillId="0" borderId="0" xfId="4"/>
    <xf numFmtId="0" fontId="4" fillId="0" borderId="0" xfId="4" applyProtection="1">
      <protection hidden="1"/>
    </xf>
    <xf numFmtId="0" fontId="4" fillId="0" borderId="0" xfId="4" applyAlignment="1">
      <alignment horizontal="right"/>
    </xf>
    <xf numFmtId="164" fontId="4" fillId="0" borderId="1" xfId="4" applyNumberFormat="1" applyBorder="1"/>
    <xf numFmtId="164" fontId="4" fillId="0" borderId="9" xfId="4" applyNumberFormat="1" applyBorder="1"/>
    <xf numFmtId="164" fontId="4" fillId="0" borderId="2" xfId="4" applyNumberFormat="1" applyBorder="1"/>
    <xf numFmtId="164" fontId="5" fillId="0" borderId="8" xfId="4" applyNumberFormat="1" applyFont="1" applyBorder="1" applyAlignment="1">
      <alignment horizontal="center"/>
    </xf>
    <xf numFmtId="164" fontId="5" fillId="0" borderId="16" xfId="4" applyNumberFormat="1" applyFont="1" applyBorder="1" applyAlignment="1">
      <alignment horizontal="center"/>
    </xf>
    <xf numFmtId="0" fontId="4" fillId="0" borderId="22" xfId="4" applyBorder="1"/>
    <xf numFmtId="164" fontId="4" fillId="0" borderId="7" xfId="4" applyNumberFormat="1" applyBorder="1"/>
    <xf numFmtId="164" fontId="4" fillId="0" borderId="20" xfId="4" applyNumberFormat="1" applyBorder="1"/>
    <xf numFmtId="164" fontId="4" fillId="0" borderId="11" xfId="4" applyNumberFormat="1" applyBorder="1" applyAlignment="1">
      <alignment horizontal="left"/>
    </xf>
    <xf numFmtId="164" fontId="4" fillId="0" borderId="37" xfId="4" applyNumberFormat="1" applyBorder="1" applyAlignment="1">
      <alignment horizontal="center"/>
    </xf>
    <xf numFmtId="0" fontId="4" fillId="0" borderId="7" xfId="4" applyBorder="1"/>
    <xf numFmtId="0" fontId="4" fillId="0" borderId="60" xfId="4" applyBorder="1"/>
    <xf numFmtId="166" fontId="4" fillId="0" borderId="20" xfId="4" applyNumberFormat="1" applyBorder="1"/>
    <xf numFmtId="37" fontId="4" fillId="0" borderId="6" xfId="2" applyNumberFormat="1" applyFont="1" applyBorder="1" applyProtection="1"/>
    <xf numFmtId="164" fontId="17" fillId="0" borderId="3" xfId="0" applyNumberFormat="1" applyFont="1" applyBorder="1" applyAlignment="1">
      <alignment horizontal="left"/>
    </xf>
    <xf numFmtId="0" fontId="17" fillId="0" borderId="4" xfId="0" applyFont="1" applyBorder="1"/>
    <xf numFmtId="164" fontId="17" fillId="0" borderId="8" xfId="0" applyNumberFormat="1" applyFont="1" applyBorder="1" applyAlignment="1">
      <alignment horizontal="left"/>
    </xf>
    <xf numFmtId="164" fontId="17" fillId="0" borderId="3" xfId="4" applyNumberFormat="1" applyFont="1" applyBorder="1" applyAlignment="1">
      <alignment horizontal="left"/>
    </xf>
    <xf numFmtId="164" fontId="17" fillId="0" borderId="61" xfId="4" applyNumberFormat="1" applyFont="1" applyBorder="1" applyAlignment="1">
      <alignment horizontal="left"/>
    </xf>
    <xf numFmtId="164" fontId="17" fillId="0" borderId="12" xfId="4" applyNumberFormat="1" applyFont="1" applyBorder="1" applyAlignment="1">
      <alignment horizontal="left"/>
    </xf>
    <xf numFmtId="44" fontId="17" fillId="0" borderId="6" xfId="2" applyFont="1" applyBorder="1" applyProtection="1"/>
    <xf numFmtId="0" fontId="17" fillId="0" borderId="4" xfId="4" applyFont="1" applyBorder="1"/>
    <xf numFmtId="0" fontId="17" fillId="0" borderId="62" xfId="4" applyFont="1" applyBorder="1"/>
    <xf numFmtId="0" fontId="17" fillId="0" borderId="55" xfId="4" applyFont="1" applyBorder="1"/>
    <xf numFmtId="166" fontId="17" fillId="0" borderId="5" xfId="4" applyNumberFormat="1" applyFont="1" applyBorder="1"/>
    <xf numFmtId="42" fontId="17" fillId="0" borderId="12" xfId="4" applyNumberFormat="1" applyFont="1" applyBorder="1" applyAlignment="1">
      <alignment horizontal="left"/>
    </xf>
    <xf numFmtId="42" fontId="17" fillId="0" borderId="6" xfId="1" applyNumberFormat="1" applyFont="1" applyBorder="1" applyProtection="1"/>
    <xf numFmtId="164" fontId="17" fillId="0" borderId="7" xfId="4" applyNumberFormat="1" applyFont="1" applyBorder="1" applyAlignment="1">
      <alignment horizontal="left"/>
    </xf>
    <xf numFmtId="164" fontId="17" fillId="0" borderId="0" xfId="4" applyNumberFormat="1" applyFont="1" applyAlignment="1">
      <alignment horizontal="left"/>
    </xf>
    <xf numFmtId="44" fontId="18" fillId="0" borderId="20" xfId="2" applyFont="1" applyBorder="1" applyProtection="1"/>
    <xf numFmtId="164" fontId="17" fillId="0" borderId="8" xfId="4" applyNumberFormat="1" applyFont="1" applyBorder="1" applyAlignment="1">
      <alignment horizontal="left"/>
    </xf>
    <xf numFmtId="164" fontId="17" fillId="0" borderId="63" xfId="4" applyNumberFormat="1" applyFont="1" applyBorder="1" applyAlignment="1">
      <alignment horizontal="left"/>
    </xf>
    <xf numFmtId="164" fontId="17" fillId="0" borderId="16" xfId="4" applyNumberFormat="1" applyFont="1" applyBorder="1" applyAlignment="1">
      <alignment horizontal="left"/>
    </xf>
    <xf numFmtId="167" fontId="17" fillId="0" borderId="22" xfId="2" applyNumberFormat="1" applyFont="1" applyBorder="1" applyProtection="1"/>
    <xf numFmtId="0" fontId="17" fillId="0" borderId="0" xfId="0" applyFont="1"/>
    <xf numFmtId="166" fontId="17" fillId="0" borderId="15" xfId="0" applyNumberFormat="1" applyFont="1" applyBorder="1"/>
    <xf numFmtId="164" fontId="17" fillId="0" borderId="0" xfId="0" applyNumberFormat="1" applyFont="1"/>
    <xf numFmtId="166" fontId="17" fillId="0" borderId="0" xfId="0" applyNumberFormat="1" applyFont="1"/>
    <xf numFmtId="166" fontId="17" fillId="0" borderId="15" xfId="0" applyNumberFormat="1" applyFont="1" applyBorder="1" applyAlignment="1">
      <alignment horizontal="left"/>
    </xf>
    <xf numFmtId="10" fontId="17" fillId="0" borderId="0" xfId="0" applyNumberFormat="1" applyFont="1" applyAlignment="1">
      <alignment horizontal="left"/>
    </xf>
    <xf numFmtId="166" fontId="17" fillId="0" borderId="0" xfId="0" applyNumberFormat="1" applyFont="1" applyAlignment="1">
      <alignment horizontal="left"/>
    </xf>
    <xf numFmtId="0" fontId="17" fillId="0" borderId="7" xfId="0" applyFont="1" applyBorder="1"/>
    <xf numFmtId="164" fontId="17" fillId="0" borderId="7" xfId="0" applyNumberFormat="1" applyFont="1" applyBorder="1" applyAlignment="1">
      <alignment horizontal="left"/>
    </xf>
    <xf numFmtId="166" fontId="17" fillId="0" borderId="0" xfId="0" applyNumberFormat="1" applyFont="1" applyProtection="1">
      <protection locked="0"/>
    </xf>
    <xf numFmtId="166" fontId="17" fillId="0" borderId="15" xfId="0" applyNumberFormat="1" applyFont="1" applyBorder="1" applyProtection="1">
      <protection locked="0"/>
    </xf>
    <xf numFmtId="166" fontId="17" fillId="0" borderId="15" xfId="0" applyNumberFormat="1" applyFont="1" applyBorder="1" applyAlignment="1" applyProtection="1">
      <alignment horizontal="left"/>
      <protection locked="0"/>
    </xf>
    <xf numFmtId="166" fontId="17" fillId="0" borderId="16" xfId="0" applyNumberFormat="1" applyFont="1" applyBorder="1" applyProtection="1">
      <protection locked="0"/>
    </xf>
    <xf numFmtId="166" fontId="17" fillId="0" borderId="16" xfId="0" quotePrefix="1" applyNumberFormat="1" applyFont="1" applyBorder="1" applyAlignment="1" applyProtection="1">
      <alignment horizontal="center"/>
      <protection locked="0"/>
    </xf>
    <xf numFmtId="166" fontId="17" fillId="0" borderId="17" xfId="0" applyNumberFormat="1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9" fontId="17" fillId="0" borderId="13" xfId="0" applyNumberFormat="1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42" xfId="0" applyFont="1" applyBorder="1" applyProtection="1">
      <protection locked="0"/>
    </xf>
    <xf numFmtId="0" fontId="4" fillId="0" borderId="8" xfId="0" applyFont="1" applyBorder="1" applyAlignment="1">
      <alignment horizontal="center"/>
    </xf>
    <xf numFmtId="167" fontId="4" fillId="9" borderId="26" xfId="2" applyNumberFormat="1" applyFont="1" applyFill="1" applyBorder="1" applyProtection="1"/>
    <xf numFmtId="167" fontId="4" fillId="9" borderId="57" xfId="2" applyNumberFormat="1" applyFont="1" applyFill="1" applyBorder="1" applyProtection="1"/>
    <xf numFmtId="0" fontId="0" fillId="9" borderId="50" xfId="0" applyFill="1" applyBorder="1"/>
    <xf numFmtId="167" fontId="0" fillId="9" borderId="29" xfId="0" applyNumberFormat="1" applyFill="1" applyBorder="1"/>
    <xf numFmtId="0" fontId="0" fillId="8" borderId="0" xfId="0" applyFill="1"/>
    <xf numFmtId="0" fontId="13" fillId="8" borderId="0" xfId="0" applyFont="1" applyFill="1"/>
    <xf numFmtId="0" fontId="7" fillId="8" borderId="0" xfId="0" applyFont="1" applyFill="1"/>
    <xf numFmtId="0" fontId="20" fillId="8" borderId="0" xfId="0" applyFont="1" applyFill="1"/>
    <xf numFmtId="0" fontId="21" fillId="8" borderId="0" xfId="0" applyFont="1" applyFill="1"/>
    <xf numFmtId="0" fontId="0" fillId="0" borderId="0" xfId="0" applyAlignment="1" applyProtection="1">
      <alignment wrapText="1"/>
      <protection locked="0"/>
    </xf>
    <xf numFmtId="9" fontId="0" fillId="0" borderId="20" xfId="3" applyFont="1" applyBorder="1"/>
    <xf numFmtId="0" fontId="4" fillId="0" borderId="64" xfId="0" applyFont="1" applyBorder="1" applyProtection="1">
      <protection locked="0"/>
    </xf>
    <xf numFmtId="0" fontId="0" fillId="0" borderId="16" xfId="0" applyBorder="1"/>
    <xf numFmtId="0" fontId="0" fillId="0" borderId="9" xfId="0" applyBorder="1"/>
    <xf numFmtId="164" fontId="4" fillId="0" borderId="0" xfId="0" applyNumberFormat="1" applyFont="1" applyAlignment="1">
      <alignment horizontal="left"/>
    </xf>
    <xf numFmtId="44" fontId="4" fillId="0" borderId="20" xfId="2" applyFont="1" applyBorder="1" applyProtection="1"/>
    <xf numFmtId="164" fontId="4" fillId="0" borderId="54" xfId="4" applyNumberFormat="1" applyBorder="1"/>
    <xf numFmtId="164" fontId="4" fillId="0" borderId="65" xfId="4" applyNumberFormat="1" applyBorder="1"/>
    <xf numFmtId="0" fontId="4" fillId="0" borderId="32" xfId="4" applyBorder="1"/>
    <xf numFmtId="164" fontId="17" fillId="0" borderId="66" xfId="4" applyNumberFormat="1" applyFont="1" applyBorder="1" applyAlignment="1">
      <alignment horizontal="left"/>
    </xf>
    <xf numFmtId="0" fontId="17" fillId="0" borderId="67" xfId="4" applyFont="1" applyBorder="1"/>
    <xf numFmtId="164" fontId="4" fillId="0" borderId="25" xfId="4" applyNumberFormat="1" applyBorder="1" applyAlignment="1">
      <alignment horizontal="center"/>
    </xf>
    <xf numFmtId="164" fontId="4" fillId="0" borderId="31" xfId="4" applyNumberFormat="1" applyBorder="1" applyAlignment="1">
      <alignment horizontal="center"/>
    </xf>
    <xf numFmtId="164" fontId="17" fillId="0" borderId="61" xfId="4" applyNumberFormat="1" applyFont="1" applyBorder="1" applyAlignment="1">
      <alignment horizontal="right"/>
    </xf>
    <xf numFmtId="0" fontId="17" fillId="0" borderId="62" xfId="4" applyFont="1" applyBorder="1" applyAlignment="1">
      <alignment horizontal="right"/>
    </xf>
    <xf numFmtId="3" fontId="17" fillId="0" borderId="61" xfId="4" applyNumberFormat="1" applyFont="1" applyBorder="1" applyAlignment="1">
      <alignment horizontal="right"/>
    </xf>
    <xf numFmtId="164" fontId="17" fillId="0" borderId="51" xfId="4" applyNumberFormat="1" applyFont="1" applyBorder="1" applyAlignment="1">
      <alignment horizontal="right"/>
    </xf>
    <xf numFmtId="164" fontId="17" fillId="0" borderId="61" xfId="4" applyNumberFormat="1" applyFont="1" applyBorder="1"/>
    <xf numFmtId="3" fontId="17" fillId="0" borderId="61" xfId="4" applyNumberFormat="1" applyFont="1" applyBorder="1"/>
    <xf numFmtId="164" fontId="17" fillId="0" borderId="51" xfId="4" applyNumberFormat="1" applyFont="1" applyBorder="1"/>
    <xf numFmtId="164" fontId="17" fillId="0" borderId="68" xfId="4" applyNumberFormat="1" applyFont="1" applyBorder="1" applyAlignment="1">
      <alignment horizontal="right"/>
    </xf>
    <xf numFmtId="0" fontId="19" fillId="0" borderId="0" xfId="0" applyFont="1"/>
    <xf numFmtId="0" fontId="4" fillId="0" borderId="9" xfId="4" applyBorder="1"/>
    <xf numFmtId="10" fontId="4" fillId="0" borderId="25" xfId="3" applyNumberFormat="1" applyFont="1" applyBorder="1" applyAlignment="1" applyProtection="1">
      <alignment horizontal="right"/>
      <protection locked="0"/>
    </xf>
    <xf numFmtId="10" fontId="4" fillId="0" borderId="32" xfId="3" applyNumberFormat="1" applyFont="1" applyBorder="1" applyAlignment="1" applyProtection="1">
      <alignment horizontal="right"/>
      <protection locked="0"/>
    </xf>
    <xf numFmtId="10" fontId="4" fillId="0" borderId="39" xfId="3" applyNumberFormat="1" applyFont="1" applyBorder="1" applyAlignment="1" applyProtection="1">
      <alignment horizontal="right"/>
      <protection locked="0"/>
    </xf>
    <xf numFmtId="10" fontId="4" fillId="0" borderId="36" xfId="3" applyNumberFormat="1" applyFont="1" applyBorder="1" applyAlignment="1" applyProtection="1">
      <alignment horizontal="right"/>
      <protection locked="0"/>
    </xf>
    <xf numFmtId="10" fontId="0" fillId="0" borderId="23" xfId="0" applyNumberFormat="1" applyBorder="1" applyProtection="1">
      <protection locked="0"/>
    </xf>
    <xf numFmtId="10" fontId="0" fillId="0" borderId="31" xfId="0" applyNumberFormat="1" applyBorder="1" applyProtection="1">
      <protection locked="0"/>
    </xf>
    <xf numFmtId="10" fontId="4" fillId="0" borderId="31" xfId="3" applyNumberFormat="1" applyFont="1" applyBorder="1" applyAlignment="1" applyProtection="1">
      <alignment horizontal="right"/>
      <protection locked="0"/>
    </xf>
    <xf numFmtId="10" fontId="4" fillId="0" borderId="52" xfId="3" applyNumberFormat="1" applyFont="1" applyBorder="1" applyAlignment="1" applyProtection="1">
      <alignment horizontal="right"/>
      <protection locked="0"/>
    </xf>
    <xf numFmtId="10" fontId="0" fillId="0" borderId="53" xfId="0" applyNumberFormat="1" applyBorder="1" applyProtection="1">
      <protection locked="0"/>
    </xf>
    <xf numFmtId="10" fontId="4" fillId="0" borderId="54" xfId="3" applyNumberFormat="1" applyFont="1" applyBorder="1" applyAlignment="1" applyProtection="1">
      <alignment horizontal="right"/>
      <protection locked="0"/>
    </xf>
    <xf numFmtId="10" fontId="4" fillId="0" borderId="23" xfId="3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left"/>
    </xf>
    <xf numFmtId="166" fontId="2" fillId="0" borderId="0" xfId="0" applyNumberFormat="1" applyFont="1" applyAlignment="1">
      <alignment horizontal="left"/>
    </xf>
    <xf numFmtId="164" fontId="2" fillId="0" borderId="7" xfId="0" applyNumberFormat="1" applyFont="1" applyBorder="1" applyAlignment="1" applyProtection="1">
      <alignment horizontal="left" indent="1"/>
      <protection locked="0"/>
    </xf>
    <xf numFmtId="10" fontId="4" fillId="0" borderId="20" xfId="3" applyNumberFormat="1" applyBorder="1" applyAlignment="1">
      <alignment horizontal="right"/>
    </xf>
    <xf numFmtId="10" fontId="0" fillId="0" borderId="20" xfId="0" applyNumberFormat="1" applyBorder="1" applyAlignment="1" applyProtection="1">
      <alignment horizontal="right"/>
      <protection locked="0"/>
    </xf>
    <xf numFmtId="10" fontId="0" fillId="0" borderId="20" xfId="3" applyNumberFormat="1" applyFont="1" applyBorder="1" applyAlignment="1" applyProtection="1">
      <alignment horizontal="right"/>
      <protection locked="0"/>
    </xf>
    <xf numFmtId="0" fontId="23" fillId="0" borderId="0" xfId="5" applyFont="1"/>
    <xf numFmtId="0" fontId="23" fillId="0" borderId="69" xfId="5" applyFont="1" applyBorder="1"/>
    <xf numFmtId="0" fontId="24" fillId="0" borderId="0" xfId="5" applyFont="1"/>
    <xf numFmtId="0" fontId="22" fillId="0" borderId="0" xfId="5" applyFont="1"/>
    <xf numFmtId="0" fontId="22" fillId="0" borderId="0" xfId="5" applyFont="1" applyAlignment="1">
      <alignment wrapText="1"/>
    </xf>
    <xf numFmtId="0" fontId="23" fillId="0" borderId="69" xfId="5" applyFont="1" applyBorder="1" applyAlignment="1">
      <alignment horizontal="left" indent="2"/>
    </xf>
    <xf numFmtId="0" fontId="23" fillId="0" borderId="70" xfId="5" applyFont="1" applyBorder="1" applyAlignment="1">
      <alignment horizontal="left" indent="2"/>
    </xf>
    <xf numFmtId="0" fontId="23" fillId="0" borderId="70" xfId="5" applyFont="1" applyBorder="1"/>
    <xf numFmtId="0" fontId="23" fillId="9" borderId="70" xfId="5" applyFont="1" applyFill="1" applyBorder="1"/>
    <xf numFmtId="0" fontId="23" fillId="0" borderId="0" xfId="5" applyFont="1" applyAlignment="1">
      <alignment horizontal="left" indent="20"/>
    </xf>
    <xf numFmtId="167" fontId="4" fillId="0" borderId="54" xfId="2" applyNumberFormat="1" applyBorder="1" applyProtection="1"/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12" fillId="0" borderId="46" xfId="0" applyFont="1" applyBorder="1" applyAlignment="1">
      <alignment horizontal="left" vertical="top"/>
    </xf>
    <xf numFmtId="0" fontId="12" fillId="0" borderId="47" xfId="0" applyFont="1" applyBorder="1" applyAlignment="1">
      <alignment horizontal="left" vertical="top"/>
    </xf>
    <xf numFmtId="169" fontId="4" fillId="0" borderId="16" xfId="0" applyNumberFormat="1" applyFont="1" applyBorder="1" applyAlignment="1" applyProtection="1">
      <alignment horizontal="center"/>
      <protection locked="0"/>
    </xf>
    <xf numFmtId="10" fontId="4" fillId="0" borderId="48" xfId="0" applyNumberFormat="1" applyFont="1" applyBorder="1" applyAlignment="1" applyProtection="1">
      <alignment horizontal="center"/>
      <protection locked="0"/>
    </xf>
    <xf numFmtId="10" fontId="4" fillId="0" borderId="48" xfId="0" applyNumberFormat="1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164" fontId="5" fillId="0" borderId="1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26" fillId="0" borderId="0" xfId="5" applyFont="1" applyAlignment="1">
      <alignment horizontal="right"/>
    </xf>
    <xf numFmtId="0" fontId="22" fillId="0" borderId="0" xfId="5" applyFont="1" applyAlignment="1">
      <alignment horizontal="right"/>
    </xf>
    <xf numFmtId="0" fontId="22" fillId="0" borderId="0" xfId="5" applyFont="1" applyAlignment="1">
      <alignment horizontal="center"/>
    </xf>
    <xf numFmtId="0" fontId="23" fillId="0" borderId="70" xfId="5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3" xfId="5" xr:uid="{E87D49BD-04D1-4777-A101-0311EB8B99A4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13</xdr:row>
      <xdr:rowOff>123826</xdr:rowOff>
    </xdr:from>
    <xdr:to>
      <xdr:col>2</xdr:col>
      <xdr:colOff>809625</xdr:colOff>
      <xdr:row>13</xdr:row>
      <xdr:rowOff>352426</xdr:rowOff>
    </xdr:to>
    <xdr:sp macro="" textlink="">
      <xdr:nvSpPr>
        <xdr:cNvPr id="2" name="Bevel 1">
          <a:extLst>
            <a:ext uri="{FF2B5EF4-FFF2-40B4-BE49-F238E27FC236}">
              <a16:creationId xmlns:a16="http://schemas.microsoft.com/office/drawing/2014/main" id="{D545CE5A-EC9F-44DA-8F4E-19D70D12DE1A}"/>
            </a:ext>
          </a:extLst>
        </xdr:cNvPr>
        <xdr:cNvSpPr/>
      </xdr:nvSpPr>
      <xdr:spPr>
        <a:xfrm>
          <a:off x="4924424" y="3381376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800101</xdr:colOff>
      <xdr:row>14</xdr:row>
      <xdr:rowOff>342900</xdr:rowOff>
    </xdr:to>
    <xdr:sp macro="" textlink="">
      <xdr:nvSpPr>
        <xdr:cNvPr id="3" name="Bevel 6">
          <a:extLst>
            <a:ext uri="{FF2B5EF4-FFF2-40B4-BE49-F238E27FC236}">
              <a16:creationId xmlns:a16="http://schemas.microsoft.com/office/drawing/2014/main" id="{45179B6E-F953-4897-A2FE-0B10F15AA1D8}"/>
            </a:ext>
          </a:extLst>
        </xdr:cNvPr>
        <xdr:cNvSpPr/>
      </xdr:nvSpPr>
      <xdr:spPr>
        <a:xfrm>
          <a:off x="4914900" y="3848100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447675</xdr:colOff>
      <xdr:row>15</xdr:row>
      <xdr:rowOff>104775</xdr:rowOff>
    </xdr:from>
    <xdr:to>
      <xdr:col>2</xdr:col>
      <xdr:colOff>800101</xdr:colOff>
      <xdr:row>15</xdr:row>
      <xdr:rowOff>333375</xdr:rowOff>
    </xdr:to>
    <xdr:sp macro="" textlink="">
      <xdr:nvSpPr>
        <xdr:cNvPr id="4" name="Bevel 7">
          <a:extLst>
            <a:ext uri="{FF2B5EF4-FFF2-40B4-BE49-F238E27FC236}">
              <a16:creationId xmlns:a16="http://schemas.microsoft.com/office/drawing/2014/main" id="{64A5A9B9-D888-4E09-A6AD-E852E1E5C842}"/>
            </a:ext>
          </a:extLst>
        </xdr:cNvPr>
        <xdr:cNvSpPr/>
      </xdr:nvSpPr>
      <xdr:spPr>
        <a:xfrm>
          <a:off x="4914900" y="4314825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438150</xdr:colOff>
      <xdr:row>16</xdr:row>
      <xdr:rowOff>85725</xdr:rowOff>
    </xdr:from>
    <xdr:to>
      <xdr:col>2</xdr:col>
      <xdr:colOff>790576</xdr:colOff>
      <xdr:row>16</xdr:row>
      <xdr:rowOff>314325</xdr:rowOff>
    </xdr:to>
    <xdr:sp macro="" textlink="">
      <xdr:nvSpPr>
        <xdr:cNvPr id="5" name="Bevel 8">
          <a:extLst>
            <a:ext uri="{FF2B5EF4-FFF2-40B4-BE49-F238E27FC236}">
              <a16:creationId xmlns:a16="http://schemas.microsoft.com/office/drawing/2014/main" id="{18E4AEE4-C7E0-4E67-BEEC-179C033C1DA1}"/>
            </a:ext>
          </a:extLst>
        </xdr:cNvPr>
        <xdr:cNvSpPr/>
      </xdr:nvSpPr>
      <xdr:spPr>
        <a:xfrm>
          <a:off x="4905375" y="4772025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466725</xdr:colOff>
      <xdr:row>18</xdr:row>
      <xdr:rowOff>133350</xdr:rowOff>
    </xdr:from>
    <xdr:to>
      <xdr:col>2</xdr:col>
      <xdr:colOff>819151</xdr:colOff>
      <xdr:row>18</xdr:row>
      <xdr:rowOff>361950</xdr:rowOff>
    </xdr:to>
    <xdr:sp macro="" textlink="">
      <xdr:nvSpPr>
        <xdr:cNvPr id="6" name="Bevel 9">
          <a:extLst>
            <a:ext uri="{FF2B5EF4-FFF2-40B4-BE49-F238E27FC236}">
              <a16:creationId xmlns:a16="http://schemas.microsoft.com/office/drawing/2014/main" id="{2CCD7057-8B64-4FE1-9B35-9D6BD360880C}"/>
            </a:ext>
          </a:extLst>
        </xdr:cNvPr>
        <xdr:cNvSpPr/>
      </xdr:nvSpPr>
      <xdr:spPr>
        <a:xfrm>
          <a:off x="4933950" y="5772150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485775</xdr:colOff>
      <xdr:row>19</xdr:row>
      <xdr:rowOff>114300</xdr:rowOff>
    </xdr:from>
    <xdr:to>
      <xdr:col>2</xdr:col>
      <xdr:colOff>838201</xdr:colOff>
      <xdr:row>19</xdr:row>
      <xdr:rowOff>342900</xdr:rowOff>
    </xdr:to>
    <xdr:sp macro="" textlink="">
      <xdr:nvSpPr>
        <xdr:cNvPr id="7" name="Bevel 10">
          <a:extLst>
            <a:ext uri="{FF2B5EF4-FFF2-40B4-BE49-F238E27FC236}">
              <a16:creationId xmlns:a16="http://schemas.microsoft.com/office/drawing/2014/main" id="{F0795425-9340-45AD-ADEA-EC448962A12B}"/>
            </a:ext>
          </a:extLst>
        </xdr:cNvPr>
        <xdr:cNvSpPr/>
      </xdr:nvSpPr>
      <xdr:spPr>
        <a:xfrm>
          <a:off x="4953000" y="6229350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485775</xdr:colOff>
      <xdr:row>20</xdr:row>
      <xdr:rowOff>95250</xdr:rowOff>
    </xdr:from>
    <xdr:to>
      <xdr:col>2</xdr:col>
      <xdr:colOff>838201</xdr:colOff>
      <xdr:row>20</xdr:row>
      <xdr:rowOff>323850</xdr:rowOff>
    </xdr:to>
    <xdr:sp macro="" textlink="">
      <xdr:nvSpPr>
        <xdr:cNvPr id="8" name="Bevel 11">
          <a:extLst>
            <a:ext uri="{FF2B5EF4-FFF2-40B4-BE49-F238E27FC236}">
              <a16:creationId xmlns:a16="http://schemas.microsoft.com/office/drawing/2014/main" id="{885AFCF9-17B8-4232-8859-BE1A87AF1CA6}"/>
            </a:ext>
          </a:extLst>
        </xdr:cNvPr>
        <xdr:cNvSpPr/>
      </xdr:nvSpPr>
      <xdr:spPr>
        <a:xfrm>
          <a:off x="4953000" y="6686550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495300</xdr:colOff>
      <xdr:row>21</xdr:row>
      <xdr:rowOff>95250</xdr:rowOff>
    </xdr:from>
    <xdr:to>
      <xdr:col>2</xdr:col>
      <xdr:colOff>847726</xdr:colOff>
      <xdr:row>21</xdr:row>
      <xdr:rowOff>323850</xdr:rowOff>
    </xdr:to>
    <xdr:sp macro="" textlink="">
      <xdr:nvSpPr>
        <xdr:cNvPr id="9" name="Bevel 12">
          <a:extLst>
            <a:ext uri="{FF2B5EF4-FFF2-40B4-BE49-F238E27FC236}">
              <a16:creationId xmlns:a16="http://schemas.microsoft.com/office/drawing/2014/main" id="{D4D16685-10BB-45C0-B8F7-44AB61C2CFD8}"/>
            </a:ext>
          </a:extLst>
        </xdr:cNvPr>
        <xdr:cNvSpPr/>
      </xdr:nvSpPr>
      <xdr:spPr>
        <a:xfrm>
          <a:off x="4962525" y="7162800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485775</xdr:colOff>
      <xdr:row>22</xdr:row>
      <xdr:rowOff>104775</xdr:rowOff>
    </xdr:from>
    <xdr:to>
      <xdr:col>2</xdr:col>
      <xdr:colOff>838201</xdr:colOff>
      <xdr:row>22</xdr:row>
      <xdr:rowOff>333375</xdr:rowOff>
    </xdr:to>
    <xdr:sp macro="" textlink="">
      <xdr:nvSpPr>
        <xdr:cNvPr id="10" name="Bevel 13">
          <a:extLst>
            <a:ext uri="{FF2B5EF4-FFF2-40B4-BE49-F238E27FC236}">
              <a16:creationId xmlns:a16="http://schemas.microsoft.com/office/drawing/2014/main" id="{BCECD9B5-F5B7-43BD-8240-A07C1777A258}"/>
            </a:ext>
          </a:extLst>
        </xdr:cNvPr>
        <xdr:cNvSpPr/>
      </xdr:nvSpPr>
      <xdr:spPr>
        <a:xfrm>
          <a:off x="4953000" y="7648575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476250</xdr:colOff>
      <xdr:row>23</xdr:row>
      <xdr:rowOff>104775</xdr:rowOff>
    </xdr:from>
    <xdr:to>
      <xdr:col>2</xdr:col>
      <xdr:colOff>828676</xdr:colOff>
      <xdr:row>23</xdr:row>
      <xdr:rowOff>333375</xdr:rowOff>
    </xdr:to>
    <xdr:sp macro="" textlink="">
      <xdr:nvSpPr>
        <xdr:cNvPr id="11" name="Bevel 14">
          <a:extLst>
            <a:ext uri="{FF2B5EF4-FFF2-40B4-BE49-F238E27FC236}">
              <a16:creationId xmlns:a16="http://schemas.microsoft.com/office/drawing/2014/main" id="{EF57D9D6-A7B4-44F2-9F22-C335354BDFE1}"/>
            </a:ext>
          </a:extLst>
        </xdr:cNvPr>
        <xdr:cNvSpPr/>
      </xdr:nvSpPr>
      <xdr:spPr>
        <a:xfrm>
          <a:off x="4943475" y="8124825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476250</xdr:colOff>
      <xdr:row>24</xdr:row>
      <xdr:rowOff>95250</xdr:rowOff>
    </xdr:from>
    <xdr:to>
      <xdr:col>2</xdr:col>
      <xdr:colOff>828676</xdr:colOff>
      <xdr:row>24</xdr:row>
      <xdr:rowOff>323850</xdr:rowOff>
    </xdr:to>
    <xdr:sp macro="" textlink="">
      <xdr:nvSpPr>
        <xdr:cNvPr id="12" name="Bevel 15">
          <a:extLst>
            <a:ext uri="{FF2B5EF4-FFF2-40B4-BE49-F238E27FC236}">
              <a16:creationId xmlns:a16="http://schemas.microsoft.com/office/drawing/2014/main" id="{B1FE2C43-B1C2-4357-ADB6-65AFCFCC3118}"/>
            </a:ext>
          </a:extLst>
        </xdr:cNvPr>
        <xdr:cNvSpPr/>
      </xdr:nvSpPr>
      <xdr:spPr>
        <a:xfrm>
          <a:off x="4943475" y="8591550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485775</xdr:colOff>
      <xdr:row>25</xdr:row>
      <xdr:rowOff>85725</xdr:rowOff>
    </xdr:from>
    <xdr:to>
      <xdr:col>2</xdr:col>
      <xdr:colOff>838201</xdr:colOff>
      <xdr:row>25</xdr:row>
      <xdr:rowOff>314325</xdr:rowOff>
    </xdr:to>
    <xdr:sp macro="" textlink="">
      <xdr:nvSpPr>
        <xdr:cNvPr id="13" name="Bevel 16">
          <a:extLst>
            <a:ext uri="{FF2B5EF4-FFF2-40B4-BE49-F238E27FC236}">
              <a16:creationId xmlns:a16="http://schemas.microsoft.com/office/drawing/2014/main" id="{F1FEB58E-DD03-4F97-8140-4235E9734241}"/>
            </a:ext>
          </a:extLst>
        </xdr:cNvPr>
        <xdr:cNvSpPr/>
      </xdr:nvSpPr>
      <xdr:spPr>
        <a:xfrm>
          <a:off x="4953000" y="9058275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495300</xdr:colOff>
      <xdr:row>26</xdr:row>
      <xdr:rowOff>85725</xdr:rowOff>
    </xdr:from>
    <xdr:to>
      <xdr:col>2</xdr:col>
      <xdr:colOff>847726</xdr:colOff>
      <xdr:row>26</xdr:row>
      <xdr:rowOff>314325</xdr:rowOff>
    </xdr:to>
    <xdr:sp macro="" textlink="">
      <xdr:nvSpPr>
        <xdr:cNvPr id="14" name="Bevel 17">
          <a:extLst>
            <a:ext uri="{FF2B5EF4-FFF2-40B4-BE49-F238E27FC236}">
              <a16:creationId xmlns:a16="http://schemas.microsoft.com/office/drawing/2014/main" id="{A3D3F9CB-026C-4BDA-AA0D-820F7EFBD673}"/>
            </a:ext>
          </a:extLst>
        </xdr:cNvPr>
        <xdr:cNvSpPr/>
      </xdr:nvSpPr>
      <xdr:spPr>
        <a:xfrm>
          <a:off x="4962525" y="9534525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504825</xdr:colOff>
      <xdr:row>27</xdr:row>
      <xdr:rowOff>104775</xdr:rowOff>
    </xdr:from>
    <xdr:to>
      <xdr:col>2</xdr:col>
      <xdr:colOff>857251</xdr:colOff>
      <xdr:row>27</xdr:row>
      <xdr:rowOff>333375</xdr:rowOff>
    </xdr:to>
    <xdr:sp macro="" textlink="">
      <xdr:nvSpPr>
        <xdr:cNvPr id="15" name="Bevel 18">
          <a:extLst>
            <a:ext uri="{FF2B5EF4-FFF2-40B4-BE49-F238E27FC236}">
              <a16:creationId xmlns:a16="http://schemas.microsoft.com/office/drawing/2014/main" id="{51D1593E-C3B2-4DA7-90A8-5BEBE8C4400B}"/>
            </a:ext>
          </a:extLst>
        </xdr:cNvPr>
        <xdr:cNvSpPr/>
      </xdr:nvSpPr>
      <xdr:spPr>
        <a:xfrm>
          <a:off x="4972050" y="10029825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514350</xdr:colOff>
      <xdr:row>28</xdr:row>
      <xdr:rowOff>95250</xdr:rowOff>
    </xdr:from>
    <xdr:to>
      <xdr:col>2</xdr:col>
      <xdr:colOff>866776</xdr:colOff>
      <xdr:row>28</xdr:row>
      <xdr:rowOff>323850</xdr:rowOff>
    </xdr:to>
    <xdr:sp macro="" textlink="">
      <xdr:nvSpPr>
        <xdr:cNvPr id="16" name="Bevel 19">
          <a:extLst>
            <a:ext uri="{FF2B5EF4-FFF2-40B4-BE49-F238E27FC236}">
              <a16:creationId xmlns:a16="http://schemas.microsoft.com/office/drawing/2014/main" id="{31A1A47B-DAEC-4C99-99E3-4F14BDF0CF2C}"/>
            </a:ext>
          </a:extLst>
        </xdr:cNvPr>
        <xdr:cNvSpPr/>
      </xdr:nvSpPr>
      <xdr:spPr>
        <a:xfrm>
          <a:off x="4981575" y="10496550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523875</xdr:colOff>
      <xdr:row>29</xdr:row>
      <xdr:rowOff>104775</xdr:rowOff>
    </xdr:from>
    <xdr:to>
      <xdr:col>2</xdr:col>
      <xdr:colOff>876301</xdr:colOff>
      <xdr:row>29</xdr:row>
      <xdr:rowOff>333375</xdr:rowOff>
    </xdr:to>
    <xdr:sp macro="" textlink="">
      <xdr:nvSpPr>
        <xdr:cNvPr id="17" name="Bevel 20">
          <a:extLst>
            <a:ext uri="{FF2B5EF4-FFF2-40B4-BE49-F238E27FC236}">
              <a16:creationId xmlns:a16="http://schemas.microsoft.com/office/drawing/2014/main" id="{7F0C8484-1433-42D6-87CA-51A51B455B2C}"/>
            </a:ext>
          </a:extLst>
        </xdr:cNvPr>
        <xdr:cNvSpPr/>
      </xdr:nvSpPr>
      <xdr:spPr>
        <a:xfrm>
          <a:off x="4991100" y="10982325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514350</xdr:colOff>
      <xdr:row>30</xdr:row>
      <xdr:rowOff>114300</xdr:rowOff>
    </xdr:from>
    <xdr:to>
      <xdr:col>2</xdr:col>
      <xdr:colOff>866776</xdr:colOff>
      <xdr:row>30</xdr:row>
      <xdr:rowOff>342900</xdr:rowOff>
    </xdr:to>
    <xdr:sp macro="" textlink="">
      <xdr:nvSpPr>
        <xdr:cNvPr id="18" name="Bevel 21">
          <a:extLst>
            <a:ext uri="{FF2B5EF4-FFF2-40B4-BE49-F238E27FC236}">
              <a16:creationId xmlns:a16="http://schemas.microsoft.com/office/drawing/2014/main" id="{B852A03F-1D7A-4FA8-8814-A700E2333FE1}"/>
            </a:ext>
          </a:extLst>
        </xdr:cNvPr>
        <xdr:cNvSpPr/>
      </xdr:nvSpPr>
      <xdr:spPr>
        <a:xfrm>
          <a:off x="4981575" y="11468100"/>
          <a:ext cx="352426" cy="228600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5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0"/>
  <sheetViews>
    <sheetView tabSelected="1" zoomScaleNormal="100" workbookViewId="0">
      <pane ySplit="15" topLeftCell="A16" activePane="bottomLeft" state="frozen"/>
      <selection pane="bottomLeft" activeCell="A46" sqref="A46:A47"/>
    </sheetView>
  </sheetViews>
  <sheetFormatPr defaultColWidth="9.140625" defaultRowHeight="12.75" x14ac:dyDescent="0.2"/>
  <cols>
    <col min="1" max="1" width="22" style="1" customWidth="1"/>
    <col min="2" max="2" width="27.7109375" style="1" customWidth="1"/>
    <col min="3" max="3" width="14.42578125" style="1" customWidth="1"/>
    <col min="4" max="4" width="1.7109375" style="1" customWidth="1"/>
    <col min="5" max="5" width="16" style="1" customWidth="1"/>
    <col min="6" max="16384" width="9.140625" style="1"/>
  </cols>
  <sheetData>
    <row r="1" spans="1:5" x14ac:dyDescent="0.2">
      <c r="A1" s="69" t="s">
        <v>102</v>
      </c>
      <c r="B1" s="251"/>
    </row>
    <row r="2" spans="1:5" x14ac:dyDescent="0.2">
      <c r="A2" s="70"/>
      <c r="B2" s="251"/>
    </row>
    <row r="3" spans="1:5" x14ac:dyDescent="0.2">
      <c r="A3" s="69" t="s">
        <v>103</v>
      </c>
      <c r="B3" s="251"/>
    </row>
    <row r="4" spans="1:5" x14ac:dyDescent="0.2">
      <c r="A4" s="70"/>
      <c r="B4" s="251"/>
    </row>
    <row r="5" spans="1:5" x14ac:dyDescent="0.2">
      <c r="A5" s="70" t="s">
        <v>104</v>
      </c>
      <c r="B5" s="251"/>
    </row>
    <row r="6" spans="1:5" x14ac:dyDescent="0.2">
      <c r="A6" s="70"/>
      <c r="B6" s="251"/>
    </row>
    <row r="7" spans="1:5" x14ac:dyDescent="0.2">
      <c r="A7" s="70" t="s">
        <v>105</v>
      </c>
      <c r="B7" s="251"/>
    </row>
    <row r="8" spans="1:5" x14ac:dyDescent="0.2">
      <c r="A8" s="70"/>
      <c r="B8" s="251"/>
    </row>
    <row r="9" spans="1:5" x14ac:dyDescent="0.2">
      <c r="A9" s="70" t="s">
        <v>106</v>
      </c>
      <c r="B9" s="251"/>
    </row>
    <row r="10" spans="1:5" ht="13.5" thickBot="1" x14ac:dyDescent="0.25"/>
    <row r="11" spans="1:5" x14ac:dyDescent="0.2">
      <c r="A11" s="2"/>
      <c r="B11" s="15"/>
      <c r="C11" s="91"/>
      <c r="D11" s="16"/>
      <c r="E11" s="98"/>
    </row>
    <row r="12" spans="1:5" ht="18.75" thickBot="1" x14ac:dyDescent="0.3">
      <c r="A12" s="204" t="s">
        <v>0</v>
      </c>
      <c r="B12" s="203"/>
      <c r="C12" s="121"/>
      <c r="E12" s="122"/>
    </row>
    <row r="13" spans="1:5" x14ac:dyDescent="0.2">
      <c r="A13" s="25"/>
      <c r="B13" s="26"/>
      <c r="C13" s="91"/>
      <c r="D13" s="92"/>
      <c r="E13" s="99"/>
    </row>
    <row r="14" spans="1:5" x14ac:dyDescent="0.2">
      <c r="A14" s="25"/>
      <c r="B14" s="26"/>
      <c r="C14" s="118" t="s">
        <v>101</v>
      </c>
      <c r="D14" s="92"/>
      <c r="E14" s="173" t="s">
        <v>107</v>
      </c>
    </row>
    <row r="15" spans="1:5" ht="18.75" customHeight="1" x14ac:dyDescent="0.2">
      <c r="A15" s="4" t="s">
        <v>1</v>
      </c>
      <c r="B15" s="202"/>
      <c r="C15" s="93" t="s">
        <v>2</v>
      </c>
      <c r="D15" s="118"/>
      <c r="E15" s="207" t="s">
        <v>108</v>
      </c>
    </row>
    <row r="16" spans="1:5" ht="20.100000000000001" customHeight="1" x14ac:dyDescent="0.2">
      <c r="A16" s="5"/>
      <c r="B16" s="201"/>
      <c r="C16" s="94"/>
      <c r="D16" s="96"/>
      <c r="E16" s="117"/>
    </row>
    <row r="17" spans="1:7" ht="20.100000000000001" customHeight="1" x14ac:dyDescent="0.2">
      <c r="A17" s="4" t="s">
        <v>58</v>
      </c>
      <c r="B17" s="202"/>
      <c r="C17" s="95">
        <f>'Budget-PS'!E214+'Budget-PS Part Time'!E37</f>
        <v>0</v>
      </c>
      <c r="D17" s="119"/>
      <c r="E17" s="190">
        <f>'Budget-PS'!G214+'Budget-PS Part Time'!G37</f>
        <v>0</v>
      </c>
    </row>
    <row r="18" spans="1:7" ht="20.100000000000001" customHeight="1" x14ac:dyDescent="0.2">
      <c r="A18" s="5"/>
      <c r="B18" s="201"/>
      <c r="C18" s="94"/>
      <c r="D18" s="96"/>
      <c r="E18" s="117"/>
    </row>
    <row r="19" spans="1:7" ht="20.100000000000001" customHeight="1" x14ac:dyDescent="0.2">
      <c r="A19" s="4" t="s">
        <v>51</v>
      </c>
      <c r="B19" s="202"/>
      <c r="C19" s="95">
        <f>'Budget-PS'!E215+'Budget-PS Part Time'!E38</f>
        <v>0</v>
      </c>
      <c r="D19" s="120"/>
      <c r="E19" s="190">
        <f>'Budget-PS'!G215+'Budget-PS Part Time'!G38</f>
        <v>0</v>
      </c>
    </row>
    <row r="20" spans="1:7" ht="20.100000000000001" customHeight="1" x14ac:dyDescent="0.2">
      <c r="A20" s="5"/>
      <c r="B20" s="201"/>
      <c r="C20" s="94"/>
      <c r="D20" s="96"/>
      <c r="E20" s="117"/>
    </row>
    <row r="21" spans="1:7" ht="20.100000000000001" customHeight="1" x14ac:dyDescent="0.2">
      <c r="A21" s="4" t="s">
        <v>3</v>
      </c>
      <c r="B21" s="202"/>
      <c r="C21" s="95">
        <f>+'Budget-Travel'!B60</f>
        <v>0</v>
      </c>
      <c r="D21" s="120"/>
      <c r="E21" s="95">
        <f>+'Budget-Travel'!E60</f>
        <v>0</v>
      </c>
    </row>
    <row r="22" spans="1:7" ht="20.100000000000001" customHeight="1" x14ac:dyDescent="0.2">
      <c r="A22" s="5"/>
      <c r="B22" s="201"/>
      <c r="C22" s="94"/>
      <c r="D22" s="96"/>
      <c r="E22" s="117"/>
    </row>
    <row r="23" spans="1:7" ht="20.100000000000001" customHeight="1" x14ac:dyDescent="0.2">
      <c r="A23" s="4" t="s">
        <v>4</v>
      </c>
      <c r="B23" s="202"/>
      <c r="C23" s="95">
        <f>+'Budget-Equipment'!B63</f>
        <v>0</v>
      </c>
      <c r="D23" s="120"/>
      <c r="E23" s="95">
        <f>+'Budget-Equipment'!E63</f>
        <v>0</v>
      </c>
    </row>
    <row r="24" spans="1:7" ht="20.100000000000001" customHeight="1" x14ac:dyDescent="0.2">
      <c r="A24" s="5"/>
      <c r="B24" s="201"/>
      <c r="C24" s="94"/>
      <c r="D24" s="96"/>
      <c r="E24" s="117"/>
    </row>
    <row r="25" spans="1:7" ht="20.100000000000001" customHeight="1" x14ac:dyDescent="0.2">
      <c r="A25" s="4" t="s">
        <v>5</v>
      </c>
      <c r="B25" s="202"/>
      <c r="C25" s="95">
        <f>+'Budget-Supplies'!B174</f>
        <v>0</v>
      </c>
      <c r="D25" s="120"/>
      <c r="E25" s="95">
        <f>+'Budget-Supplies'!E174</f>
        <v>0</v>
      </c>
    </row>
    <row r="26" spans="1:7" ht="20.100000000000001" customHeight="1" x14ac:dyDescent="0.2">
      <c r="A26" s="5"/>
      <c r="B26" s="201"/>
      <c r="C26" s="94"/>
      <c r="D26" s="96"/>
      <c r="E26" s="117"/>
    </row>
    <row r="27" spans="1:7" ht="20.100000000000001" customHeight="1" x14ac:dyDescent="0.2">
      <c r="A27" s="4" t="s">
        <v>6</v>
      </c>
      <c r="B27" s="202"/>
      <c r="C27" s="95">
        <f>+'Budget-Other'!B230</f>
        <v>0</v>
      </c>
      <c r="D27" s="120"/>
      <c r="E27" s="95">
        <f>+'Budget-Other'!E230</f>
        <v>0</v>
      </c>
    </row>
    <row r="28" spans="1:7" ht="20.100000000000001" customHeight="1" x14ac:dyDescent="0.2">
      <c r="A28" s="5"/>
      <c r="B28" s="201"/>
      <c r="C28" s="94"/>
      <c r="D28" s="96"/>
      <c r="E28" s="117"/>
    </row>
    <row r="29" spans="1:7" ht="20.100000000000001" customHeight="1" x14ac:dyDescent="0.2">
      <c r="A29" s="4" t="s">
        <v>100</v>
      </c>
      <c r="B29" s="202"/>
      <c r="C29" s="95">
        <f>+'Budget-Consultant'!B124</f>
        <v>0</v>
      </c>
      <c r="D29" s="120"/>
      <c r="E29" s="95">
        <f>+'Budget-Consultant'!E124</f>
        <v>0</v>
      </c>
    </row>
    <row r="30" spans="1:7" ht="20.100000000000001" customHeight="1" x14ac:dyDescent="0.2">
      <c r="A30" s="5"/>
      <c r="B30" s="253" t="s">
        <v>115</v>
      </c>
      <c r="C30" s="94"/>
      <c r="D30" s="96"/>
      <c r="E30" s="117"/>
    </row>
    <row r="31" spans="1:7" ht="20.100000000000001" customHeight="1" thickBot="1" x14ac:dyDescent="0.25">
      <c r="A31" s="27" t="str">
        <f>IF(B31="","  Indirect Costs Rate* ","  Indirect Costs Rate* @")</f>
        <v xml:space="preserve">  Indirect Costs Rate* </v>
      </c>
      <c r="B31" s="208" t="str">
        <f>IF(C31=0,"",((C31/(C17+C19))))</f>
        <v/>
      </c>
      <c r="C31" s="254">
        <v>0</v>
      </c>
      <c r="D31" s="120"/>
      <c r="E31" s="120">
        <f>C31</f>
        <v>0</v>
      </c>
      <c r="G31" s="1" t="s">
        <v>8</v>
      </c>
    </row>
    <row r="32" spans="1:7" ht="20.100000000000001" customHeight="1" x14ac:dyDescent="0.2">
      <c r="A32" s="163"/>
      <c r="B32" s="199"/>
      <c r="C32" s="124"/>
      <c r="D32" s="9"/>
      <c r="E32" s="125"/>
    </row>
    <row r="33" spans="1:5" ht="20.100000000000001" customHeight="1" thickBot="1" x14ac:dyDescent="0.25">
      <c r="A33" s="8" t="s">
        <v>7</v>
      </c>
      <c r="B33" s="200"/>
      <c r="C33" s="97">
        <f>SUM(C17:C32)</f>
        <v>0</v>
      </c>
      <c r="D33" s="123"/>
      <c r="E33" s="116">
        <f>SUM(E17:E32)</f>
        <v>0</v>
      </c>
    </row>
    <row r="34" spans="1:5" ht="12.6" customHeight="1" thickBot="1" x14ac:dyDescent="0.25">
      <c r="E34" s="158"/>
    </row>
    <row r="35" spans="1:5" ht="12.6" customHeight="1" x14ac:dyDescent="0.2">
      <c r="E35" s="155"/>
    </row>
    <row r="36" spans="1:5" ht="13.5" thickBot="1" x14ac:dyDescent="0.25">
      <c r="C36" s="9"/>
      <c r="D36" s="9"/>
      <c r="E36" s="252" t="str">
        <f>IF(E33=0,"0%",E33/C33)</f>
        <v>0%</v>
      </c>
    </row>
    <row r="37" spans="1:5" x14ac:dyDescent="0.2">
      <c r="E37" s="174" t="s">
        <v>85</v>
      </c>
    </row>
    <row r="38" spans="1:5" x14ac:dyDescent="0.2">
      <c r="E38" s="174"/>
    </row>
    <row r="39" spans="1:5" x14ac:dyDescent="0.2">
      <c r="A39" s="1" t="s">
        <v>95</v>
      </c>
    </row>
    <row r="40" spans="1:5" x14ac:dyDescent="0.2">
      <c r="A40" s="1" t="s">
        <v>96</v>
      </c>
    </row>
    <row r="41" spans="1:5" x14ac:dyDescent="0.2">
      <c r="A41" s="1" t="s">
        <v>121</v>
      </c>
    </row>
    <row r="43" spans="1:5" x14ac:dyDescent="0.2">
      <c r="A43" s="1" t="s">
        <v>59</v>
      </c>
    </row>
    <row r="44" spans="1:5" x14ac:dyDescent="0.2">
      <c r="A44" s="1" t="s">
        <v>49</v>
      </c>
    </row>
    <row r="46" spans="1:5" x14ac:dyDescent="0.2">
      <c r="A46" s="178"/>
      <c r="B46" s="178"/>
    </row>
    <row r="47" spans="1:5" x14ac:dyDescent="0.2">
      <c r="A47" s="178"/>
      <c r="B47" s="178"/>
    </row>
    <row r="48" spans="1:5" x14ac:dyDescent="0.2">
      <c r="A48" s="178"/>
      <c r="B48" s="178"/>
    </row>
    <row r="49" spans="1:2" x14ac:dyDescent="0.2">
      <c r="A49" s="11"/>
      <c r="B49" s="11"/>
    </row>
    <row r="50" spans="1:2" x14ac:dyDescent="0.2">
      <c r="A50" s="11"/>
      <c r="B50" s="11"/>
    </row>
  </sheetData>
  <customSheetViews>
    <customSheetView guid="{2F59E3B2-3C61-4F63-9DE3-091B5ED3866F}" showPageBreaks="1" printArea="1">
      <selection activeCell="C17" sqref="C17"/>
      <pageMargins left="0.25" right="0.25" top="0.87" bottom="0.75" header="0.3" footer="0.3"/>
      <printOptions horizontalCentered="1"/>
      <pageSetup scale="90" fitToHeight="0" orientation="portrait" r:id="rId1"/>
      <headerFooter alignWithMargins="0">
        <oddHeader>&amp;CCOUNTY OF LOS ANGELES - DEPARTMENT OF PUBLIC HEALTH
DIVISION OF HIV AND STD PROGRAMS
CONTRACT BUDGET SUMMARY</oddHeader>
        <oddFooter>&amp;L&amp;9Contract budget forms&amp;C                                 &amp;R&amp;9Rev. 10/16</oddFooter>
      </headerFooter>
    </customSheetView>
    <customSheetView guid="{1AA5F058-BB85-4A98-B7A7-DAA92FA1CF15}" topLeftCell="A7">
      <selection activeCell="E31" sqref="E31"/>
      <pageMargins left="0.25" right="0.25" top="0.87" bottom="0.75" header="0.3" footer="0.3"/>
      <printOptions horizontalCentered="1"/>
      <pageSetup scale="90" fitToHeight="0" orientation="portrait" r:id="rId2"/>
      <headerFooter alignWithMargins="0">
        <oddHeader>&amp;CCOUNTY OF LOS ANGELES - DEPARTMENT OF PUBLIC HEALTH
DIVISION OF HIV AND STD PROGRAMS
CONTRACT BUDGET SUMMARY</oddHeader>
        <oddFooter>&amp;L&amp;9Contract budget forms&amp;C                                 &amp;R&amp;9Rev. 10/16</oddFooter>
      </headerFooter>
    </customSheetView>
    <customSheetView guid="{8B160EC7-72C1-4057-B44E-F52F7AE3745E}" topLeftCell="A7">
      <selection activeCell="E31" sqref="E31"/>
      <pageMargins left="0.25" right="0.25" top="0.87" bottom="0.75" header="0.3" footer="0.3"/>
      <printOptions horizontalCentered="1"/>
      <pageSetup scale="90" fitToHeight="0" orientation="portrait" r:id="rId3"/>
      <headerFooter alignWithMargins="0">
        <oddHeader>&amp;CCOUNTY OF LOS ANGELES - DEPARTMENT OF PUBLIC HEALTH
DIVISION OF HIV AND STD PROGRAMS
CONTRACT BUDGET SUMMARY</oddHeader>
        <oddFooter>&amp;L&amp;9Contract budget forms&amp;C                                 &amp;R&amp;9Rev. 10/16</oddFooter>
      </headerFooter>
    </customSheetView>
  </customSheetViews>
  <phoneticPr fontId="0" type="noConversion"/>
  <printOptions horizontalCentered="1"/>
  <pageMargins left="0.25" right="0.25" top="0.87" bottom="0.75" header="0.3" footer="0.3"/>
  <pageSetup scale="90" fitToHeight="0" orientation="portrait" r:id="rId4"/>
  <headerFooter alignWithMargins="0">
    <oddHeader>&amp;C&amp;11COUNTY OF LOS ANGELES - DEPARTMENT OF PUBLIC HEALTH
DIVISION OF HIV AND STD PROGRAMS
CONTRACT BUDGET SUMMARY</oddHeader>
    <oddFooter>&amp;L&amp;9Contract budget forms&amp;C                                 &amp;R&amp;9Rev. 12/18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2:E181"/>
  <sheetViews>
    <sheetView topLeftCell="A160" zoomScaleNormal="100" workbookViewId="0">
      <selection activeCell="A179" sqref="A179:A180"/>
    </sheetView>
  </sheetViews>
  <sheetFormatPr defaultColWidth="13.7109375" defaultRowHeight="12.75" x14ac:dyDescent="0.2"/>
  <cols>
    <col min="1" max="1" width="57" customWidth="1"/>
    <col min="2" max="2" width="15" customWidth="1"/>
    <col min="3" max="3" width="6.7109375" customWidth="1"/>
    <col min="4" max="4" width="1.7109375" customWidth="1"/>
    <col min="5" max="5" width="14.140625" customWidth="1"/>
  </cols>
  <sheetData>
    <row r="2" spans="1:5" x14ac:dyDescent="0.2">
      <c r="A2" s="71" t="str">
        <f>'Budget-Summary'!A1&amp;'Budget-Summary'!B1</f>
        <v xml:space="preserve">AGENCY NAME:  </v>
      </c>
      <c r="B2" s="71"/>
    </row>
    <row r="3" spans="1:5" x14ac:dyDescent="0.2">
      <c r="A3" s="71" t="str">
        <f>'Budget-Summary'!A3&amp;'Budget-Summary'!B3</f>
        <v xml:space="preserve">CONTRACT NUMBER:  </v>
      </c>
      <c r="B3" s="71"/>
    </row>
    <row r="4" spans="1:5" x14ac:dyDescent="0.2">
      <c r="A4" s="71" t="str">
        <f>'Budget-Summary'!A5&amp;'Budget-Summary'!B5</f>
        <v xml:space="preserve">SCHEDULE NUMBER:  </v>
      </c>
      <c r="B4" s="71"/>
    </row>
    <row r="5" spans="1:5" x14ac:dyDescent="0.2">
      <c r="A5" s="71" t="str">
        <f>'Budget-Summary'!A7&amp;'Budget-Summary'!B7</f>
        <v xml:space="preserve">BUDGET PERIOD:  </v>
      </c>
      <c r="B5" s="71"/>
    </row>
    <row r="6" spans="1:5" x14ac:dyDescent="0.2">
      <c r="A6" s="71" t="str">
        <f>'Budget-Summary'!A9&amp;'Budget-Summary'!B9</f>
        <v xml:space="preserve">SERVICE CATEGORY:  </v>
      </c>
      <c r="B6" s="71"/>
    </row>
    <row r="7" spans="1:5" ht="16.5" thickBot="1" x14ac:dyDescent="0.3">
      <c r="A7" s="1"/>
      <c r="B7" s="10"/>
      <c r="C7" s="10"/>
    </row>
    <row r="8" spans="1:5" x14ac:dyDescent="0.2">
      <c r="A8" s="34" t="s">
        <v>8</v>
      </c>
      <c r="B8" s="35" t="s">
        <v>21</v>
      </c>
      <c r="C8" s="36" t="s">
        <v>22</v>
      </c>
      <c r="E8" s="126"/>
    </row>
    <row r="9" spans="1:5" x14ac:dyDescent="0.2">
      <c r="A9" s="37" t="s">
        <v>31</v>
      </c>
      <c r="B9" s="38" t="s">
        <v>11</v>
      </c>
      <c r="C9" s="191" t="s">
        <v>24</v>
      </c>
      <c r="E9" s="173" t="s">
        <v>24</v>
      </c>
    </row>
    <row r="10" spans="1:5" ht="13.5" thickBot="1" x14ac:dyDescent="0.25">
      <c r="A10" s="39" t="s">
        <v>8</v>
      </c>
      <c r="B10" s="40" t="s">
        <v>16</v>
      </c>
      <c r="C10" s="41" t="s">
        <v>20</v>
      </c>
      <c r="E10" s="122" t="s">
        <v>80</v>
      </c>
    </row>
    <row r="11" spans="1:5" ht="12.75" customHeight="1" x14ac:dyDescent="0.2">
      <c r="A11" s="75" t="s">
        <v>29</v>
      </c>
      <c r="B11" s="42"/>
      <c r="C11" s="43"/>
      <c r="E11" s="153"/>
    </row>
    <row r="12" spans="1:5" x14ac:dyDescent="0.2">
      <c r="A12" s="76" t="s">
        <v>25</v>
      </c>
      <c r="B12" s="44"/>
      <c r="C12" s="45"/>
      <c r="E12" s="154"/>
    </row>
    <row r="13" spans="1:5" ht="13.5" thickBot="1" x14ac:dyDescent="0.25">
      <c r="A13" s="76"/>
      <c r="B13" s="44"/>
      <c r="C13" s="45"/>
      <c r="E13" s="154"/>
    </row>
    <row r="14" spans="1:5" x14ac:dyDescent="0.2">
      <c r="A14" s="85"/>
      <c r="B14" s="48"/>
      <c r="C14" s="49"/>
      <c r="E14" s="37"/>
    </row>
    <row r="15" spans="1:5" x14ac:dyDescent="0.2">
      <c r="A15" s="85"/>
      <c r="B15" s="264"/>
      <c r="C15" s="265"/>
      <c r="E15" s="37"/>
    </row>
    <row r="16" spans="1:5" x14ac:dyDescent="0.2">
      <c r="A16" s="85"/>
      <c r="B16" s="264"/>
      <c r="C16" s="265"/>
      <c r="E16" s="37"/>
    </row>
    <row r="17" spans="1:5" x14ac:dyDescent="0.2">
      <c r="A17" s="85"/>
      <c r="B17" s="264"/>
      <c r="C17" s="265"/>
      <c r="E17" s="37"/>
    </row>
    <row r="18" spans="1:5" x14ac:dyDescent="0.2">
      <c r="A18" s="85"/>
      <c r="B18" s="264"/>
      <c r="C18" s="265"/>
      <c r="E18" s="37"/>
    </row>
    <row r="19" spans="1:5" x14ac:dyDescent="0.2">
      <c r="A19" s="85"/>
      <c r="B19" s="82">
        <v>0</v>
      </c>
      <c r="C19" s="388">
        <v>0</v>
      </c>
      <c r="E19" s="180">
        <f>ROUND(B19*C19,0)</f>
        <v>0</v>
      </c>
    </row>
    <row r="20" spans="1:5" ht="13.5" thickBot="1" x14ac:dyDescent="0.25">
      <c r="A20" s="77"/>
      <c r="B20" s="50"/>
      <c r="C20" s="51"/>
      <c r="E20" s="39"/>
    </row>
    <row r="21" spans="1:5" ht="12.75" customHeight="1" x14ac:dyDescent="0.2">
      <c r="A21" s="75" t="s">
        <v>29</v>
      </c>
      <c r="B21" s="42"/>
      <c r="C21" s="43"/>
      <c r="E21" s="153"/>
    </row>
    <row r="22" spans="1:5" x14ac:dyDescent="0.2">
      <c r="A22" s="76" t="s">
        <v>25</v>
      </c>
      <c r="B22" s="44"/>
      <c r="C22" s="45"/>
      <c r="E22" s="154"/>
    </row>
    <row r="23" spans="1:5" ht="13.5" thickBot="1" x14ac:dyDescent="0.25">
      <c r="A23" s="76"/>
      <c r="B23" s="44"/>
      <c r="C23" s="45"/>
      <c r="E23" s="154"/>
    </row>
    <row r="24" spans="1:5" x14ac:dyDescent="0.2">
      <c r="A24" s="85"/>
      <c r="B24" s="48"/>
      <c r="C24" s="49"/>
      <c r="E24" s="37"/>
    </row>
    <row r="25" spans="1:5" x14ac:dyDescent="0.2">
      <c r="A25" s="85"/>
      <c r="B25" s="264"/>
      <c r="C25" s="265"/>
      <c r="E25" s="37"/>
    </row>
    <row r="26" spans="1:5" x14ac:dyDescent="0.2">
      <c r="A26" s="85"/>
      <c r="B26" s="264"/>
      <c r="C26" s="265"/>
      <c r="E26" s="37"/>
    </row>
    <row r="27" spans="1:5" x14ac:dyDescent="0.2">
      <c r="A27" s="85"/>
      <c r="B27" s="264"/>
      <c r="C27" s="265"/>
      <c r="E27" s="37"/>
    </row>
    <row r="28" spans="1:5" x14ac:dyDescent="0.2">
      <c r="A28" s="85"/>
      <c r="B28" s="264"/>
      <c r="C28" s="265"/>
      <c r="E28" s="37"/>
    </row>
    <row r="29" spans="1:5" x14ac:dyDescent="0.2">
      <c r="A29" s="85"/>
      <c r="B29" s="82">
        <v>0</v>
      </c>
      <c r="C29" s="388">
        <v>0</v>
      </c>
      <c r="E29" s="180">
        <f>ROUND(B29*C29,0)</f>
        <v>0</v>
      </c>
    </row>
    <row r="30" spans="1:5" ht="13.5" thickBot="1" x14ac:dyDescent="0.25">
      <c r="A30" s="77"/>
      <c r="B30" s="50"/>
      <c r="C30" s="51"/>
      <c r="E30" s="39"/>
    </row>
    <row r="31" spans="1:5" ht="12.75" customHeight="1" x14ac:dyDescent="0.2">
      <c r="A31" s="75" t="s">
        <v>29</v>
      </c>
      <c r="B31" s="42"/>
      <c r="C31" s="43"/>
      <c r="E31" s="153"/>
    </row>
    <row r="32" spans="1:5" x14ac:dyDescent="0.2">
      <c r="A32" s="76" t="s">
        <v>25</v>
      </c>
      <c r="B32" s="44"/>
      <c r="C32" s="45"/>
      <c r="E32" s="154"/>
    </row>
    <row r="33" spans="1:5" ht="13.5" thickBot="1" x14ac:dyDescent="0.25">
      <c r="A33" s="76"/>
      <c r="B33" s="44"/>
      <c r="C33" s="45"/>
      <c r="E33" s="154"/>
    </row>
    <row r="34" spans="1:5" x14ac:dyDescent="0.2">
      <c r="A34" s="85"/>
      <c r="B34" s="48"/>
      <c r="C34" s="49"/>
      <c r="E34" s="37"/>
    </row>
    <row r="35" spans="1:5" x14ac:dyDescent="0.2">
      <c r="A35" s="85"/>
      <c r="B35" s="264"/>
      <c r="C35" s="265"/>
      <c r="E35" s="37"/>
    </row>
    <row r="36" spans="1:5" x14ac:dyDescent="0.2">
      <c r="A36" s="85"/>
      <c r="B36" s="264"/>
      <c r="C36" s="265"/>
      <c r="E36" s="37"/>
    </row>
    <row r="37" spans="1:5" x14ac:dyDescent="0.2">
      <c r="A37" s="85"/>
      <c r="B37" s="264"/>
      <c r="C37" s="265"/>
      <c r="E37" s="37"/>
    </row>
    <row r="38" spans="1:5" x14ac:dyDescent="0.2">
      <c r="A38" s="85"/>
      <c r="B38" s="82">
        <v>0</v>
      </c>
      <c r="C38" s="388">
        <v>0</v>
      </c>
      <c r="E38" s="180">
        <f>ROUND(B38*C38,0)</f>
        <v>0</v>
      </c>
    </row>
    <row r="39" spans="1:5" ht="13.5" thickBot="1" x14ac:dyDescent="0.25">
      <c r="A39" s="77"/>
      <c r="B39" s="50"/>
      <c r="C39" s="51"/>
      <c r="E39" s="39"/>
    </row>
    <row r="40" spans="1:5" ht="12.75" customHeight="1" x14ac:dyDescent="0.2">
      <c r="A40" s="75" t="s">
        <v>29</v>
      </c>
      <c r="B40" s="42"/>
      <c r="C40" s="43"/>
      <c r="E40" s="153"/>
    </row>
    <row r="41" spans="1:5" x14ac:dyDescent="0.2">
      <c r="A41" s="76" t="s">
        <v>25</v>
      </c>
      <c r="B41" s="44"/>
      <c r="C41" s="45"/>
      <c r="E41" s="154"/>
    </row>
    <row r="42" spans="1:5" ht="13.5" thickBot="1" x14ac:dyDescent="0.25">
      <c r="A42" s="76"/>
      <c r="B42" s="44"/>
      <c r="C42" s="45"/>
      <c r="E42" s="154"/>
    </row>
    <row r="43" spans="1:5" x14ac:dyDescent="0.2">
      <c r="A43" s="85"/>
      <c r="B43" s="48"/>
      <c r="C43" s="49"/>
      <c r="E43" s="37"/>
    </row>
    <row r="44" spans="1:5" x14ac:dyDescent="0.2">
      <c r="A44" s="85"/>
      <c r="B44" s="264"/>
      <c r="C44" s="265"/>
      <c r="E44" s="37"/>
    </row>
    <row r="45" spans="1:5" x14ac:dyDescent="0.2">
      <c r="A45" s="85"/>
      <c r="B45" s="264"/>
      <c r="C45" s="265"/>
      <c r="E45" s="37"/>
    </row>
    <row r="46" spans="1:5" x14ac:dyDescent="0.2">
      <c r="A46" s="85"/>
      <c r="B46" s="264"/>
      <c r="C46" s="265"/>
      <c r="E46" s="37"/>
    </row>
    <row r="47" spans="1:5" x14ac:dyDescent="0.2">
      <c r="A47" s="85"/>
      <c r="B47" s="82">
        <v>0</v>
      </c>
      <c r="C47" s="388">
        <v>0</v>
      </c>
      <c r="E47" s="180">
        <f>ROUND(B47*C47,0)</f>
        <v>0</v>
      </c>
    </row>
    <row r="48" spans="1:5" ht="13.5" thickBot="1" x14ac:dyDescent="0.25">
      <c r="A48" s="77"/>
      <c r="B48" s="50"/>
      <c r="C48" s="51"/>
      <c r="E48" s="39"/>
    </row>
    <row r="49" spans="1:5" ht="12.75" customHeight="1" x14ac:dyDescent="0.2">
      <c r="A49" s="75" t="s">
        <v>29</v>
      </c>
      <c r="B49" s="42"/>
      <c r="C49" s="43"/>
      <c r="E49" s="153"/>
    </row>
    <row r="50" spans="1:5" x14ac:dyDescent="0.2">
      <c r="A50" s="76" t="s">
        <v>25</v>
      </c>
      <c r="B50" s="44"/>
      <c r="C50" s="45"/>
      <c r="E50" s="154"/>
    </row>
    <row r="51" spans="1:5" ht="13.5" thickBot="1" x14ac:dyDescent="0.25">
      <c r="A51" s="76"/>
      <c r="B51" s="44"/>
      <c r="C51" s="45"/>
      <c r="E51" s="154"/>
    </row>
    <row r="52" spans="1:5" x14ac:dyDescent="0.2">
      <c r="A52" s="85"/>
      <c r="B52" s="48"/>
      <c r="C52" s="49"/>
      <c r="E52" s="37"/>
    </row>
    <row r="53" spans="1:5" x14ac:dyDescent="0.2">
      <c r="A53" s="85"/>
      <c r="B53" s="264"/>
      <c r="C53" s="265"/>
      <c r="E53" s="37"/>
    </row>
    <row r="54" spans="1:5" x14ac:dyDescent="0.2">
      <c r="A54" s="85"/>
      <c r="B54" s="264"/>
      <c r="C54" s="265"/>
      <c r="E54" s="37"/>
    </row>
    <row r="55" spans="1:5" x14ac:dyDescent="0.2">
      <c r="A55" s="85"/>
      <c r="B55" s="82">
        <v>0</v>
      </c>
      <c r="C55" s="388">
        <v>0</v>
      </c>
      <c r="E55" s="180">
        <f>ROUND(B55*C55,0)</f>
        <v>0</v>
      </c>
    </row>
    <row r="56" spans="1:5" ht="13.5" thickBot="1" x14ac:dyDescent="0.25">
      <c r="A56" s="77"/>
      <c r="B56" s="50"/>
      <c r="C56" s="51"/>
      <c r="E56" s="39"/>
    </row>
    <row r="57" spans="1:5" ht="12.75" customHeight="1" x14ac:dyDescent="0.2">
      <c r="A57" s="75" t="s">
        <v>29</v>
      </c>
      <c r="B57" s="42"/>
      <c r="C57" s="43"/>
      <c r="E57" s="153"/>
    </row>
    <row r="58" spans="1:5" x14ac:dyDescent="0.2">
      <c r="A58" s="76" t="s">
        <v>25</v>
      </c>
      <c r="B58" s="44"/>
      <c r="C58" s="45"/>
      <c r="E58" s="154"/>
    </row>
    <row r="59" spans="1:5" ht="13.5" thickBot="1" x14ac:dyDescent="0.25">
      <c r="A59" s="76"/>
      <c r="B59" s="44"/>
      <c r="C59" s="45"/>
      <c r="E59" s="154"/>
    </row>
    <row r="60" spans="1:5" x14ac:dyDescent="0.2">
      <c r="A60" s="85"/>
      <c r="B60" s="48"/>
      <c r="C60" s="49"/>
      <c r="E60" s="37"/>
    </row>
    <row r="61" spans="1:5" x14ac:dyDescent="0.2">
      <c r="A61" s="85"/>
      <c r="B61" s="264"/>
      <c r="C61" s="265"/>
      <c r="E61" s="37"/>
    </row>
    <row r="62" spans="1:5" x14ac:dyDescent="0.2">
      <c r="A62" s="85"/>
      <c r="B62" s="264"/>
      <c r="C62" s="265"/>
      <c r="E62" s="37"/>
    </row>
    <row r="63" spans="1:5" x14ac:dyDescent="0.2">
      <c r="A63" s="85"/>
      <c r="B63" s="82">
        <v>0</v>
      </c>
      <c r="C63" s="388">
        <v>0</v>
      </c>
      <c r="E63" s="180">
        <f>ROUND(B63*C63,0)</f>
        <v>0</v>
      </c>
    </row>
    <row r="64" spans="1:5" ht="13.5" thickBot="1" x14ac:dyDescent="0.25">
      <c r="A64" s="77"/>
      <c r="B64" s="50"/>
      <c r="C64" s="51"/>
      <c r="E64" s="39"/>
    </row>
    <row r="65" spans="1:5" ht="12.75" customHeight="1" x14ac:dyDescent="0.2">
      <c r="A65" s="75" t="s">
        <v>29</v>
      </c>
      <c r="B65" s="42"/>
      <c r="C65" s="43"/>
      <c r="E65" s="153"/>
    </row>
    <row r="66" spans="1:5" x14ac:dyDescent="0.2">
      <c r="A66" s="76" t="s">
        <v>25</v>
      </c>
      <c r="B66" s="44"/>
      <c r="C66" s="45"/>
      <c r="E66" s="154"/>
    </row>
    <row r="67" spans="1:5" ht="13.5" thickBot="1" x14ac:dyDescent="0.25">
      <c r="A67" s="76"/>
      <c r="B67" s="44"/>
      <c r="C67" s="45"/>
      <c r="E67" s="154"/>
    </row>
    <row r="68" spans="1:5" x14ac:dyDescent="0.2">
      <c r="A68" s="85"/>
      <c r="B68" s="48"/>
      <c r="C68" s="49"/>
      <c r="E68" s="37"/>
    </row>
    <row r="69" spans="1:5" x14ac:dyDescent="0.2">
      <c r="A69" s="85"/>
      <c r="B69" s="264"/>
      <c r="C69" s="265"/>
      <c r="E69" s="37"/>
    </row>
    <row r="70" spans="1:5" x14ac:dyDescent="0.2">
      <c r="A70" s="85"/>
      <c r="B70" s="264"/>
      <c r="C70" s="265"/>
      <c r="E70" s="37"/>
    </row>
    <row r="71" spans="1:5" x14ac:dyDescent="0.2">
      <c r="A71" s="85"/>
      <c r="B71" s="264"/>
      <c r="C71" s="265"/>
      <c r="E71" s="37"/>
    </row>
    <row r="72" spans="1:5" x14ac:dyDescent="0.2">
      <c r="A72" s="85"/>
      <c r="B72" s="82">
        <v>0</v>
      </c>
      <c r="C72" s="388">
        <v>0</v>
      </c>
      <c r="E72" s="180">
        <f>ROUND(B72*C72,0)</f>
        <v>0</v>
      </c>
    </row>
    <row r="73" spans="1:5" ht="13.5" thickBot="1" x14ac:dyDescent="0.25">
      <c r="A73" s="77"/>
      <c r="B73" s="50"/>
      <c r="C73" s="51"/>
      <c r="E73" s="39"/>
    </row>
    <row r="74" spans="1:5" ht="12.75" customHeight="1" x14ac:dyDescent="0.2">
      <c r="A74" s="75" t="s">
        <v>29</v>
      </c>
      <c r="B74" s="42"/>
      <c r="C74" s="43"/>
      <c r="E74" s="153"/>
    </row>
    <row r="75" spans="1:5" x14ac:dyDescent="0.2">
      <c r="A75" s="76" t="s">
        <v>25</v>
      </c>
      <c r="B75" s="44"/>
      <c r="C75" s="45"/>
      <c r="E75" s="154"/>
    </row>
    <row r="76" spans="1:5" ht="13.5" thickBot="1" x14ac:dyDescent="0.25">
      <c r="A76" s="76"/>
      <c r="B76" s="44"/>
      <c r="C76" s="45"/>
      <c r="E76" s="154"/>
    </row>
    <row r="77" spans="1:5" x14ac:dyDescent="0.2">
      <c r="A77" s="85"/>
      <c r="B77" s="48"/>
      <c r="C77" s="49"/>
      <c r="E77" s="37"/>
    </row>
    <row r="78" spans="1:5" x14ac:dyDescent="0.2">
      <c r="A78" s="85"/>
      <c r="B78" s="264"/>
      <c r="C78" s="265"/>
      <c r="E78" s="37"/>
    </row>
    <row r="79" spans="1:5" x14ac:dyDescent="0.2">
      <c r="A79" s="85"/>
      <c r="B79" s="264"/>
      <c r="C79" s="265"/>
      <c r="E79" s="37"/>
    </row>
    <row r="80" spans="1:5" x14ac:dyDescent="0.2">
      <c r="A80" s="85"/>
      <c r="B80" s="264"/>
      <c r="C80" s="265"/>
      <c r="E80" s="37"/>
    </row>
    <row r="81" spans="1:5" x14ac:dyDescent="0.2">
      <c r="A81" s="85"/>
      <c r="B81" s="82">
        <v>0</v>
      </c>
      <c r="C81" s="388">
        <v>0</v>
      </c>
      <c r="E81" s="180">
        <f>ROUND(B81*C81,0)</f>
        <v>0</v>
      </c>
    </row>
    <row r="82" spans="1:5" ht="13.5" thickBot="1" x14ac:dyDescent="0.25">
      <c r="A82" s="77"/>
      <c r="B82" s="50"/>
      <c r="C82" s="51"/>
      <c r="E82" s="39"/>
    </row>
    <row r="83" spans="1:5" ht="12.75" customHeight="1" x14ac:dyDescent="0.2">
      <c r="A83" s="75" t="s">
        <v>29</v>
      </c>
      <c r="B83" s="42"/>
      <c r="C83" s="43"/>
      <c r="E83" s="153"/>
    </row>
    <row r="84" spans="1:5" x14ac:dyDescent="0.2">
      <c r="A84" s="76" t="s">
        <v>25</v>
      </c>
      <c r="B84" s="44"/>
      <c r="C84" s="45"/>
      <c r="E84" s="154"/>
    </row>
    <row r="85" spans="1:5" ht="13.5" thickBot="1" x14ac:dyDescent="0.25">
      <c r="A85" s="76"/>
      <c r="B85" s="44"/>
      <c r="C85" s="45"/>
      <c r="E85" s="154"/>
    </row>
    <row r="86" spans="1:5" x14ac:dyDescent="0.2">
      <c r="A86" s="85"/>
      <c r="B86" s="48"/>
      <c r="C86" s="49"/>
      <c r="E86" s="37"/>
    </row>
    <row r="87" spans="1:5" x14ac:dyDescent="0.2">
      <c r="A87" s="85"/>
      <c r="B87" s="264"/>
      <c r="C87" s="265"/>
      <c r="E87" s="37"/>
    </row>
    <row r="88" spans="1:5" x14ac:dyDescent="0.2">
      <c r="A88" s="85"/>
      <c r="B88" s="264"/>
      <c r="C88" s="265"/>
      <c r="E88" s="37"/>
    </row>
    <row r="89" spans="1:5" x14ac:dyDescent="0.2">
      <c r="A89" s="85"/>
      <c r="B89" s="264"/>
      <c r="C89" s="265"/>
      <c r="E89" s="37"/>
    </row>
    <row r="90" spans="1:5" x14ac:dyDescent="0.2">
      <c r="A90" s="85"/>
      <c r="B90" s="82">
        <v>0</v>
      </c>
      <c r="C90" s="388">
        <v>0</v>
      </c>
      <c r="E90" s="180">
        <f>ROUND(B90*C90,0)</f>
        <v>0</v>
      </c>
    </row>
    <row r="91" spans="1:5" ht="13.5" thickBot="1" x14ac:dyDescent="0.25">
      <c r="A91" s="77"/>
      <c r="B91" s="50"/>
      <c r="C91" s="51"/>
      <c r="E91" s="39"/>
    </row>
    <row r="92" spans="1:5" ht="12.75" customHeight="1" x14ac:dyDescent="0.2">
      <c r="A92" s="75" t="s">
        <v>29</v>
      </c>
      <c r="B92" s="42"/>
      <c r="C92" s="43"/>
      <c r="E92" s="153"/>
    </row>
    <row r="93" spans="1:5" x14ac:dyDescent="0.2">
      <c r="A93" s="76" t="s">
        <v>25</v>
      </c>
      <c r="B93" s="44"/>
      <c r="C93" s="45"/>
      <c r="E93" s="154"/>
    </row>
    <row r="94" spans="1:5" ht="13.5" thickBot="1" x14ac:dyDescent="0.25">
      <c r="A94" s="76"/>
      <c r="B94" s="44"/>
      <c r="C94" s="45"/>
      <c r="E94" s="154"/>
    </row>
    <row r="95" spans="1:5" x14ac:dyDescent="0.2">
      <c r="A95" s="85"/>
      <c r="B95" s="48"/>
      <c r="C95" s="49"/>
      <c r="E95" s="37"/>
    </row>
    <row r="96" spans="1:5" x14ac:dyDescent="0.2">
      <c r="A96" s="85"/>
      <c r="B96" s="264"/>
      <c r="C96" s="265"/>
      <c r="E96" s="37"/>
    </row>
    <row r="97" spans="1:5" x14ac:dyDescent="0.2">
      <c r="A97" s="85"/>
      <c r="B97" s="264"/>
      <c r="C97" s="265"/>
      <c r="E97" s="37"/>
    </row>
    <row r="98" spans="1:5" x14ac:dyDescent="0.2">
      <c r="A98" s="85"/>
      <c r="B98" s="264"/>
      <c r="C98" s="265"/>
      <c r="E98" s="37"/>
    </row>
    <row r="99" spans="1:5" x14ac:dyDescent="0.2">
      <c r="A99" s="85"/>
      <c r="B99" s="82">
        <v>0</v>
      </c>
      <c r="C99" s="388">
        <v>0</v>
      </c>
      <c r="E99" s="180">
        <f>ROUND(B99*C99,0)</f>
        <v>0</v>
      </c>
    </row>
    <row r="100" spans="1:5" ht="13.5" thickBot="1" x14ac:dyDescent="0.25">
      <c r="A100" s="77"/>
      <c r="B100" s="50"/>
      <c r="C100" s="51"/>
      <c r="E100" s="39"/>
    </row>
    <row r="101" spans="1:5" ht="12.75" customHeight="1" x14ac:dyDescent="0.2">
      <c r="A101" s="75" t="s">
        <v>29</v>
      </c>
      <c r="B101" s="42"/>
      <c r="C101" s="43"/>
      <c r="E101" s="153"/>
    </row>
    <row r="102" spans="1:5" x14ac:dyDescent="0.2">
      <c r="A102" s="76" t="s">
        <v>25</v>
      </c>
      <c r="B102" s="44"/>
      <c r="C102" s="45"/>
      <c r="E102" s="154"/>
    </row>
    <row r="103" spans="1:5" ht="13.5" thickBot="1" x14ac:dyDescent="0.25">
      <c r="A103" s="76"/>
      <c r="B103" s="44"/>
      <c r="C103" s="45"/>
      <c r="E103" s="154"/>
    </row>
    <row r="104" spans="1:5" x14ac:dyDescent="0.2">
      <c r="A104" s="85"/>
      <c r="B104" s="48"/>
      <c r="C104" s="49"/>
      <c r="E104" s="37"/>
    </row>
    <row r="105" spans="1:5" x14ac:dyDescent="0.2">
      <c r="A105" s="85"/>
      <c r="B105" s="264"/>
      <c r="C105" s="265"/>
      <c r="E105" s="37"/>
    </row>
    <row r="106" spans="1:5" x14ac:dyDescent="0.2">
      <c r="A106" s="85"/>
      <c r="B106" s="264"/>
      <c r="C106" s="265"/>
      <c r="E106" s="37"/>
    </row>
    <row r="107" spans="1:5" x14ac:dyDescent="0.2">
      <c r="A107" s="85"/>
      <c r="B107" s="264"/>
      <c r="C107" s="265"/>
      <c r="E107" s="37"/>
    </row>
    <row r="108" spans="1:5" x14ac:dyDescent="0.2">
      <c r="A108" s="85"/>
      <c r="B108" s="82">
        <v>0</v>
      </c>
      <c r="C108" s="388">
        <v>0</v>
      </c>
      <c r="E108" s="180">
        <f>ROUND(B108*C108,0)</f>
        <v>0</v>
      </c>
    </row>
    <row r="109" spans="1:5" ht="13.5" thickBot="1" x14ac:dyDescent="0.25">
      <c r="A109" s="77"/>
      <c r="B109" s="50"/>
      <c r="C109" s="51"/>
      <c r="E109" s="39"/>
    </row>
    <row r="110" spans="1:5" ht="12.75" customHeight="1" x14ac:dyDescent="0.2">
      <c r="A110" s="75" t="s">
        <v>29</v>
      </c>
      <c r="B110" s="42"/>
      <c r="C110" s="43"/>
      <c r="E110" s="153"/>
    </row>
    <row r="111" spans="1:5" x14ac:dyDescent="0.2">
      <c r="A111" s="76" t="s">
        <v>25</v>
      </c>
      <c r="B111" s="44"/>
      <c r="C111" s="45"/>
      <c r="E111" s="154"/>
    </row>
    <row r="112" spans="1:5" ht="13.5" thickBot="1" x14ac:dyDescent="0.25">
      <c r="A112" s="76"/>
      <c r="B112" s="44"/>
      <c r="C112" s="45"/>
      <c r="E112" s="154"/>
    </row>
    <row r="113" spans="1:5" x14ac:dyDescent="0.2">
      <c r="A113" s="85"/>
      <c r="B113" s="48"/>
      <c r="C113" s="49"/>
      <c r="E113" s="37"/>
    </row>
    <row r="114" spans="1:5" x14ac:dyDescent="0.2">
      <c r="A114" s="85"/>
      <c r="B114" s="264"/>
      <c r="C114" s="265"/>
      <c r="E114" s="37"/>
    </row>
    <row r="115" spans="1:5" x14ac:dyDescent="0.2">
      <c r="A115" s="85"/>
      <c r="B115" s="264"/>
      <c r="C115" s="265"/>
      <c r="E115" s="37"/>
    </row>
    <row r="116" spans="1:5" x14ac:dyDescent="0.2">
      <c r="A116" s="85"/>
      <c r="B116" s="82">
        <v>0</v>
      </c>
      <c r="C116" s="388">
        <v>0</v>
      </c>
      <c r="E116" s="180">
        <f>ROUND(B116*C116,0)</f>
        <v>0</v>
      </c>
    </row>
    <row r="117" spans="1:5" ht="13.5" thickBot="1" x14ac:dyDescent="0.25">
      <c r="A117" s="77"/>
      <c r="B117" s="50"/>
      <c r="C117" s="51"/>
      <c r="E117" s="39"/>
    </row>
    <row r="118" spans="1:5" ht="12.75" customHeight="1" x14ac:dyDescent="0.2">
      <c r="A118" s="75" t="s">
        <v>29</v>
      </c>
      <c r="B118" s="42"/>
      <c r="C118" s="43"/>
      <c r="E118" s="153"/>
    </row>
    <row r="119" spans="1:5" x14ac:dyDescent="0.2">
      <c r="A119" s="76" t="s">
        <v>25</v>
      </c>
      <c r="B119" s="44"/>
      <c r="C119" s="45"/>
      <c r="E119" s="154"/>
    </row>
    <row r="120" spans="1:5" ht="13.5" thickBot="1" x14ac:dyDescent="0.25">
      <c r="A120" s="76"/>
      <c r="B120" s="44"/>
      <c r="C120" s="45"/>
      <c r="E120" s="154"/>
    </row>
    <row r="121" spans="1:5" x14ac:dyDescent="0.2">
      <c r="A121" s="85"/>
      <c r="B121" s="48"/>
      <c r="C121" s="49"/>
      <c r="E121" s="37"/>
    </row>
    <row r="122" spans="1:5" x14ac:dyDescent="0.2">
      <c r="A122" s="85"/>
      <c r="B122" s="264"/>
      <c r="C122" s="265"/>
      <c r="E122" s="37"/>
    </row>
    <row r="123" spans="1:5" x14ac:dyDescent="0.2">
      <c r="A123" s="85"/>
      <c r="B123" s="264"/>
      <c r="C123" s="265"/>
      <c r="E123" s="37"/>
    </row>
    <row r="124" spans="1:5" x14ac:dyDescent="0.2">
      <c r="A124" s="85"/>
      <c r="B124" s="82">
        <v>0</v>
      </c>
      <c r="C124" s="388">
        <v>0</v>
      </c>
      <c r="E124" s="180">
        <f>ROUND(B124*C124,0)</f>
        <v>0</v>
      </c>
    </row>
    <row r="125" spans="1:5" ht="13.5" thickBot="1" x14ac:dyDescent="0.25">
      <c r="A125" s="77"/>
      <c r="B125" s="50"/>
      <c r="C125" s="51"/>
      <c r="E125" s="39"/>
    </row>
    <row r="126" spans="1:5" ht="12.75" customHeight="1" x14ac:dyDescent="0.2">
      <c r="A126" s="75" t="s">
        <v>29</v>
      </c>
      <c r="B126" s="42"/>
      <c r="C126" s="43"/>
      <c r="E126" s="153"/>
    </row>
    <row r="127" spans="1:5" x14ac:dyDescent="0.2">
      <c r="A127" s="76" t="s">
        <v>25</v>
      </c>
      <c r="B127" s="44"/>
      <c r="C127" s="45"/>
      <c r="E127" s="154"/>
    </row>
    <row r="128" spans="1:5" ht="13.5" thickBot="1" x14ac:dyDescent="0.25">
      <c r="A128" s="76"/>
      <c r="B128" s="44"/>
      <c r="C128" s="45"/>
      <c r="E128" s="154"/>
    </row>
    <row r="129" spans="1:5" x14ac:dyDescent="0.2">
      <c r="A129" s="85"/>
      <c r="B129" s="48"/>
      <c r="C129" s="49"/>
      <c r="E129" s="37"/>
    </row>
    <row r="130" spans="1:5" x14ac:dyDescent="0.2">
      <c r="A130" s="85"/>
      <c r="B130" s="264"/>
      <c r="C130" s="265"/>
      <c r="E130" s="37"/>
    </row>
    <row r="131" spans="1:5" x14ac:dyDescent="0.2">
      <c r="A131" s="85"/>
      <c r="B131" s="264"/>
      <c r="C131" s="265"/>
      <c r="E131" s="37"/>
    </row>
    <row r="132" spans="1:5" x14ac:dyDescent="0.2">
      <c r="A132" s="85"/>
      <c r="B132" s="82">
        <v>0</v>
      </c>
      <c r="C132" s="388">
        <v>0</v>
      </c>
      <c r="E132" s="180">
        <f>ROUND(B132*C132,0)</f>
        <v>0</v>
      </c>
    </row>
    <row r="133" spans="1:5" ht="13.5" thickBot="1" x14ac:dyDescent="0.25">
      <c r="A133" s="77"/>
      <c r="B133" s="50"/>
      <c r="C133" s="51"/>
      <c r="E133" s="39"/>
    </row>
    <row r="134" spans="1:5" ht="12.75" customHeight="1" x14ac:dyDescent="0.2">
      <c r="A134" s="75" t="s">
        <v>29</v>
      </c>
      <c r="B134" s="42"/>
      <c r="C134" s="43"/>
      <c r="E134" s="153"/>
    </row>
    <row r="135" spans="1:5" x14ac:dyDescent="0.2">
      <c r="A135" s="76" t="s">
        <v>25</v>
      </c>
      <c r="B135" s="44"/>
      <c r="C135" s="45"/>
      <c r="E135" s="154"/>
    </row>
    <row r="136" spans="1:5" ht="13.5" thickBot="1" x14ac:dyDescent="0.25">
      <c r="A136" s="76"/>
      <c r="B136" s="44"/>
      <c r="C136" s="45"/>
      <c r="E136" s="154"/>
    </row>
    <row r="137" spans="1:5" x14ac:dyDescent="0.2">
      <c r="A137" s="85"/>
      <c r="B137" s="48"/>
      <c r="C137" s="49"/>
      <c r="E137" s="37"/>
    </row>
    <row r="138" spans="1:5" x14ac:dyDescent="0.2">
      <c r="A138" s="85"/>
      <c r="B138" s="264"/>
      <c r="C138" s="265"/>
      <c r="E138" s="37"/>
    </row>
    <row r="139" spans="1:5" x14ac:dyDescent="0.2">
      <c r="A139" s="85"/>
      <c r="B139" s="264"/>
      <c r="C139" s="265"/>
      <c r="E139" s="37"/>
    </row>
    <row r="140" spans="1:5" x14ac:dyDescent="0.2">
      <c r="A140" s="85"/>
      <c r="B140" s="82">
        <v>0</v>
      </c>
      <c r="C140" s="388">
        <v>0</v>
      </c>
      <c r="E140" s="180">
        <f t="shared" ref="E140" si="0">ROUND(B140*C140,0)</f>
        <v>0</v>
      </c>
    </row>
    <row r="141" spans="1:5" ht="13.5" thickBot="1" x14ac:dyDescent="0.25">
      <c r="A141" s="77"/>
      <c r="B141" s="50"/>
      <c r="C141" s="51"/>
      <c r="E141" s="39"/>
    </row>
    <row r="142" spans="1:5" ht="12.75" customHeight="1" x14ac:dyDescent="0.2">
      <c r="A142" s="75" t="s">
        <v>29</v>
      </c>
      <c r="B142" s="42"/>
      <c r="C142" s="43"/>
      <c r="E142" s="153"/>
    </row>
    <row r="143" spans="1:5" x14ac:dyDescent="0.2">
      <c r="A143" s="76" t="s">
        <v>25</v>
      </c>
      <c r="B143" s="44"/>
      <c r="C143" s="45"/>
      <c r="E143" s="154"/>
    </row>
    <row r="144" spans="1:5" ht="13.5" thickBot="1" x14ac:dyDescent="0.25">
      <c r="A144" s="76"/>
      <c r="B144" s="44"/>
      <c r="C144" s="45"/>
      <c r="E144" s="154"/>
    </row>
    <row r="145" spans="1:5" x14ac:dyDescent="0.2">
      <c r="A145" s="85"/>
      <c r="B145" s="48"/>
      <c r="C145" s="49"/>
      <c r="E145" s="37"/>
    </row>
    <row r="146" spans="1:5" x14ac:dyDescent="0.2">
      <c r="A146" s="85"/>
      <c r="B146" s="264"/>
      <c r="C146" s="265"/>
      <c r="E146" s="37"/>
    </row>
    <row r="147" spans="1:5" x14ac:dyDescent="0.2">
      <c r="A147" s="85"/>
      <c r="B147" s="264"/>
      <c r="C147" s="265"/>
      <c r="E147" s="37"/>
    </row>
    <row r="148" spans="1:5" x14ac:dyDescent="0.2">
      <c r="A148" s="85"/>
      <c r="B148" s="82">
        <v>0</v>
      </c>
      <c r="C148" s="388">
        <v>0</v>
      </c>
      <c r="E148" s="180">
        <f t="shared" ref="E148" si="1">ROUND(B148*C148,0)</f>
        <v>0</v>
      </c>
    </row>
    <row r="149" spans="1:5" ht="13.5" thickBot="1" x14ac:dyDescent="0.25">
      <c r="A149" s="77"/>
      <c r="B149" s="50"/>
      <c r="C149" s="51"/>
      <c r="E149" s="39"/>
    </row>
    <row r="150" spans="1:5" ht="12.75" customHeight="1" x14ac:dyDescent="0.2">
      <c r="A150" s="75" t="s">
        <v>29</v>
      </c>
      <c r="B150" s="42"/>
      <c r="C150" s="43"/>
      <c r="E150" s="153"/>
    </row>
    <row r="151" spans="1:5" x14ac:dyDescent="0.2">
      <c r="A151" s="76" t="s">
        <v>25</v>
      </c>
      <c r="B151" s="44"/>
      <c r="C151" s="45"/>
      <c r="E151" s="154"/>
    </row>
    <row r="152" spans="1:5" ht="13.5" thickBot="1" x14ac:dyDescent="0.25">
      <c r="A152" s="76"/>
      <c r="B152" s="44"/>
      <c r="C152" s="45"/>
      <c r="E152" s="154"/>
    </row>
    <row r="153" spans="1:5" x14ac:dyDescent="0.2">
      <c r="A153" s="85"/>
      <c r="B153" s="48"/>
      <c r="C153" s="49"/>
      <c r="E153" s="37"/>
    </row>
    <row r="154" spans="1:5" x14ac:dyDescent="0.2">
      <c r="A154" s="85"/>
      <c r="B154" s="264"/>
      <c r="C154" s="265"/>
      <c r="E154" s="37"/>
    </row>
    <row r="155" spans="1:5" x14ac:dyDescent="0.2">
      <c r="A155" s="85"/>
      <c r="B155" s="264"/>
      <c r="C155" s="265"/>
      <c r="E155" s="37"/>
    </row>
    <row r="156" spans="1:5" x14ac:dyDescent="0.2">
      <c r="A156" s="85"/>
      <c r="B156" s="82">
        <v>0</v>
      </c>
      <c r="C156" s="388">
        <v>0</v>
      </c>
      <c r="E156" s="180">
        <f t="shared" ref="E156" si="2">ROUND(B156*C156,0)</f>
        <v>0</v>
      </c>
    </row>
    <row r="157" spans="1:5" ht="13.5" thickBot="1" x14ac:dyDescent="0.25">
      <c r="A157" s="77"/>
      <c r="B157" s="50"/>
      <c r="C157" s="51"/>
      <c r="E157" s="39"/>
    </row>
    <row r="158" spans="1:5" ht="12.75" customHeight="1" x14ac:dyDescent="0.2">
      <c r="A158" s="75" t="s">
        <v>29</v>
      </c>
      <c r="B158" s="42"/>
      <c r="C158" s="43"/>
      <c r="E158" s="153"/>
    </row>
    <row r="159" spans="1:5" x14ac:dyDescent="0.2">
      <c r="A159" s="76" t="s">
        <v>25</v>
      </c>
      <c r="B159" s="44"/>
      <c r="C159" s="45"/>
      <c r="E159" s="154"/>
    </row>
    <row r="160" spans="1:5" ht="13.5" thickBot="1" x14ac:dyDescent="0.25">
      <c r="A160" s="76"/>
      <c r="B160" s="44"/>
      <c r="C160" s="45"/>
      <c r="E160" s="154"/>
    </row>
    <row r="161" spans="1:5" x14ac:dyDescent="0.2">
      <c r="A161" s="85"/>
      <c r="B161" s="48"/>
      <c r="C161" s="49"/>
      <c r="E161" s="37"/>
    </row>
    <row r="162" spans="1:5" x14ac:dyDescent="0.2">
      <c r="A162" s="85"/>
      <c r="B162" s="264"/>
      <c r="C162" s="265"/>
      <c r="E162" s="37"/>
    </row>
    <row r="163" spans="1:5" x14ac:dyDescent="0.2">
      <c r="A163" s="85"/>
      <c r="B163" s="82">
        <v>0</v>
      </c>
      <c r="C163" s="388">
        <v>0</v>
      </c>
      <c r="E163" s="180">
        <f t="shared" ref="E163" si="3">ROUND(B163*C163,0)</f>
        <v>0</v>
      </c>
    </row>
    <row r="164" spans="1:5" ht="13.5" thickBot="1" x14ac:dyDescent="0.25">
      <c r="A164" s="77"/>
      <c r="B164" s="50"/>
      <c r="C164" s="51"/>
      <c r="E164" s="39"/>
    </row>
    <row r="165" spans="1:5" ht="12.75" customHeight="1" x14ac:dyDescent="0.2">
      <c r="A165" s="75" t="s">
        <v>29</v>
      </c>
      <c r="B165" s="42"/>
      <c r="C165" s="43"/>
      <c r="E165" s="153"/>
    </row>
    <row r="166" spans="1:5" x14ac:dyDescent="0.2">
      <c r="A166" s="76" t="s">
        <v>25</v>
      </c>
      <c r="B166" s="44"/>
      <c r="C166" s="45"/>
      <c r="E166" s="154"/>
    </row>
    <row r="167" spans="1:5" ht="13.5" thickBot="1" x14ac:dyDescent="0.25">
      <c r="A167" s="76"/>
      <c r="B167" s="44"/>
      <c r="C167" s="45"/>
      <c r="E167" s="154"/>
    </row>
    <row r="168" spans="1:5" x14ac:dyDescent="0.2">
      <c r="A168" s="85"/>
      <c r="B168" s="48"/>
      <c r="C168" s="49"/>
      <c r="E168" s="37"/>
    </row>
    <row r="169" spans="1:5" x14ac:dyDescent="0.2">
      <c r="A169" s="85"/>
      <c r="B169" s="264"/>
      <c r="C169" s="265"/>
      <c r="E169" s="37"/>
    </row>
    <row r="170" spans="1:5" x14ac:dyDescent="0.2">
      <c r="A170" s="85"/>
      <c r="B170" s="82">
        <v>0</v>
      </c>
      <c r="C170" s="388">
        <v>0</v>
      </c>
      <c r="E170" s="180">
        <f>ROUND(B170*C170,0)</f>
        <v>0</v>
      </c>
    </row>
    <row r="171" spans="1:5" ht="13.5" thickBot="1" x14ac:dyDescent="0.25">
      <c r="A171" s="77"/>
      <c r="B171" s="50"/>
      <c r="C171" s="51"/>
      <c r="E171" s="39"/>
    </row>
    <row r="172" spans="1:5" ht="13.5" thickBot="1" x14ac:dyDescent="0.25"/>
    <row r="173" spans="1:5" x14ac:dyDescent="0.2">
      <c r="B173" s="34"/>
      <c r="C173" s="52"/>
      <c r="E173" s="112"/>
    </row>
    <row r="174" spans="1:5" x14ac:dyDescent="0.2">
      <c r="A174" s="1" t="s">
        <v>32</v>
      </c>
      <c r="B174" s="86">
        <f>ROUND(SUM(B11:B171),0)</f>
        <v>0</v>
      </c>
      <c r="C174" s="52"/>
      <c r="E174" s="189">
        <f>ROUND(SUM(E11:E171),0)</f>
        <v>0</v>
      </c>
    </row>
    <row r="175" spans="1:5" ht="9" customHeight="1" thickBot="1" x14ac:dyDescent="0.25">
      <c r="B175" s="53"/>
      <c r="C175" s="52"/>
      <c r="E175" s="129"/>
    </row>
    <row r="176" spans="1:5" ht="12.75" customHeight="1" x14ac:dyDescent="0.2"/>
    <row r="177" spans="1:5" ht="12.75" customHeight="1" x14ac:dyDescent="0.2">
      <c r="A177" s="346" t="s">
        <v>125</v>
      </c>
      <c r="B177" s="344"/>
      <c r="C177" s="344"/>
      <c r="D177" s="344"/>
      <c r="E177" s="344"/>
    </row>
    <row r="178" spans="1:5" ht="12.75" customHeight="1" x14ac:dyDescent="0.2">
      <c r="A178" s="346" t="s">
        <v>126</v>
      </c>
      <c r="B178" s="344"/>
      <c r="C178" s="344"/>
      <c r="D178" s="344"/>
      <c r="E178" s="344"/>
    </row>
    <row r="179" spans="1:5" ht="12.75" customHeight="1" x14ac:dyDescent="0.2">
      <c r="A179" s="11"/>
    </row>
    <row r="180" spans="1:5" ht="9.75" customHeight="1" x14ac:dyDescent="0.2">
      <c r="A180" s="11"/>
    </row>
    <row r="181" spans="1:5" x14ac:dyDescent="0.2">
      <c r="A181" s="347" t="s">
        <v>127</v>
      </c>
    </row>
  </sheetData>
  <customSheetViews>
    <customSheetView guid="{2F59E3B2-3C61-4F63-9DE3-091B5ED3866F}">
      <selection activeCell="H24" sqref="H24"/>
      <pageMargins left="0.25" right="0.25" top="0.84" bottom="0.75" header="0.3" footer="0.3"/>
      <printOptions horizontalCentered="1"/>
      <pageSetup scale="85" pageOrder="overThenDown" orientation="portrait" horizontalDpi="4294967295" r:id="rId1"/>
      <headerFooter alignWithMargins="0">
        <oddHeader>&amp;CCOUNTY OF LOS ANGELES - DEPARTMENT OF PUBLIC HEALTH
DIVISION OF HIV AND STD PROGRAMS
BUDGET JUSTIFICATION FOR SUPPLIES</oddHeader>
        <oddFooter>&amp;L&amp;8Contract budget forms&amp;R&amp;8Rev. 10/16</oddFooter>
      </headerFooter>
    </customSheetView>
    <customSheetView guid="{1AA5F058-BB85-4A98-B7A7-DAA92FA1CF15}">
      <selection activeCell="H24" sqref="H24"/>
      <pageMargins left="0.25" right="0.25" top="0.84" bottom="0.75" header="0.3" footer="0.3"/>
      <printOptions horizontalCentered="1"/>
      <pageSetup scale="85" pageOrder="overThenDown" orientation="portrait" horizontalDpi="4294967295" r:id="rId2"/>
      <headerFooter alignWithMargins="0">
        <oddHeader>&amp;CCOUNTY OF LOS ANGELES - DEPARTMENT OF PUBLIC HEALTH
DIVISION OF HIV AND STD PROGRAMS
BUDGET JUSTIFICATION FOR SUPPLIES</oddHeader>
        <oddFooter>&amp;L&amp;8Contract budget forms&amp;R&amp;8Rev. 10/16</oddFooter>
      </headerFooter>
    </customSheetView>
    <customSheetView guid="{8B160EC7-72C1-4057-B44E-F52F7AE3745E}">
      <selection activeCell="H24" sqref="H24"/>
      <pageMargins left="0.25" right="0.25" top="0.84" bottom="0.75" header="0.3" footer="0.3"/>
      <printOptions horizontalCentered="1"/>
      <pageSetup scale="85" pageOrder="overThenDown" orientation="portrait" horizontalDpi="4294967295" r:id="rId3"/>
      <headerFooter alignWithMargins="0">
        <oddHeader>&amp;CCOUNTY OF LOS ANGELES - DEPARTMENT OF PUBLIC HEALTH
DIVISION OF HIV AND STD PROGRAMS
BUDGET JUSTIFICATION FOR SUPPLIES</oddHeader>
        <oddFooter>&amp;L&amp;8Contract budget forms&amp;R&amp;8Rev. 10/16</oddFooter>
      </headerFooter>
    </customSheetView>
  </customSheetViews>
  <phoneticPr fontId="0" type="noConversion"/>
  <printOptions horizontalCentered="1"/>
  <pageMargins left="0.25" right="0.25" top="1" bottom="0.25" header="0.3" footer="0.3"/>
  <pageSetup scale="83" pageOrder="overThenDown" orientation="portrait" r:id="rId4"/>
  <headerFooter alignWithMargins="0">
    <oddHeader>&amp;C&amp;11COUNTY OF LOS ANGELES - DEPARTMENT OF PUBLIC HEALTH
DIVISION OF HIV AND STD PROGRAMS
BUDGET JUSTIFICATION FOR SUPPLIES</oddHeader>
    <oddFooter>&amp;L&amp;8Contract budget forms&amp;R&amp;8Rev. 12/18</oddFooter>
  </headerFooter>
  <rowBreaks count="2" manualBreakCount="2">
    <brk id="64" max="6" man="1"/>
    <brk id="125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2:E236"/>
  <sheetViews>
    <sheetView topLeftCell="A214" zoomScaleNormal="100" workbookViewId="0">
      <selection activeCell="A233" sqref="A233:A234"/>
    </sheetView>
  </sheetViews>
  <sheetFormatPr defaultColWidth="13.7109375" defaultRowHeight="12.75" x14ac:dyDescent="0.2"/>
  <cols>
    <col min="1" max="1" width="55.140625" customWidth="1"/>
    <col min="2" max="2" width="14" customWidth="1"/>
    <col min="3" max="3" width="8.7109375" customWidth="1"/>
    <col min="4" max="4" width="1.7109375" customWidth="1"/>
    <col min="5" max="5" width="12.140625" customWidth="1"/>
  </cols>
  <sheetData>
    <row r="2" spans="1:5" x14ac:dyDescent="0.2">
      <c r="A2" s="71" t="str">
        <f>'Budget-Summary'!A1&amp;'Budget-Summary'!B1</f>
        <v xml:space="preserve">AGENCY NAME:  </v>
      </c>
      <c r="B2" s="71"/>
    </row>
    <row r="3" spans="1:5" x14ac:dyDescent="0.2">
      <c r="A3" s="71" t="str">
        <f>'Budget-Summary'!A3&amp;'Budget-Summary'!B3</f>
        <v xml:space="preserve">CONTRACT NUMBER:  </v>
      </c>
      <c r="B3" s="71"/>
    </row>
    <row r="4" spans="1:5" x14ac:dyDescent="0.2">
      <c r="A4" s="71" t="str">
        <f>'Budget-Summary'!A5&amp;'Budget-Summary'!B5</f>
        <v xml:space="preserve">SCHEDULE NUMBER:  </v>
      </c>
      <c r="B4" s="71"/>
    </row>
    <row r="5" spans="1:5" x14ac:dyDescent="0.2">
      <c r="A5" s="71" t="str">
        <f>'Budget-Summary'!A7&amp;'Budget-Summary'!B7</f>
        <v xml:space="preserve">BUDGET PERIOD:  </v>
      </c>
      <c r="B5" s="71"/>
    </row>
    <row r="6" spans="1:5" x14ac:dyDescent="0.2">
      <c r="A6" s="71" t="str">
        <f>'Budget-Summary'!A9&amp;'Budget-Summary'!B9</f>
        <v xml:space="preserve">SERVICE CATEGORY:  </v>
      </c>
      <c r="B6" s="71"/>
    </row>
    <row r="7" spans="1:5" ht="16.5" thickBot="1" x14ac:dyDescent="0.3">
      <c r="A7" s="1"/>
      <c r="B7" s="10"/>
      <c r="C7" s="10"/>
    </row>
    <row r="8" spans="1:5" x14ac:dyDescent="0.2">
      <c r="A8" s="34" t="s">
        <v>8</v>
      </c>
      <c r="B8" s="35" t="s">
        <v>21</v>
      </c>
      <c r="C8" s="36" t="s">
        <v>22</v>
      </c>
      <c r="D8" s="52"/>
      <c r="E8" s="126"/>
    </row>
    <row r="9" spans="1:5" x14ac:dyDescent="0.2">
      <c r="A9" s="37" t="s">
        <v>33</v>
      </c>
      <c r="B9" s="38" t="s">
        <v>11</v>
      </c>
      <c r="C9" s="191" t="s">
        <v>24</v>
      </c>
      <c r="D9" s="52"/>
      <c r="E9" s="173" t="s">
        <v>24</v>
      </c>
    </row>
    <row r="10" spans="1:5" ht="13.5" thickBot="1" x14ac:dyDescent="0.25">
      <c r="A10" s="39" t="s">
        <v>8</v>
      </c>
      <c r="B10" s="40" t="s">
        <v>16</v>
      </c>
      <c r="C10" s="41" t="s">
        <v>20</v>
      </c>
      <c r="D10" s="52"/>
      <c r="E10" s="122" t="s">
        <v>80</v>
      </c>
    </row>
    <row r="11" spans="1:5" x14ac:dyDescent="0.2">
      <c r="A11" s="75" t="s">
        <v>82</v>
      </c>
      <c r="B11" s="42"/>
      <c r="C11" s="43"/>
      <c r="E11" s="34"/>
    </row>
    <row r="12" spans="1:5" ht="13.5" thickBot="1" x14ac:dyDescent="0.25">
      <c r="A12" s="76" t="s">
        <v>52</v>
      </c>
      <c r="B12" s="44"/>
      <c r="C12" s="45"/>
      <c r="E12" s="37"/>
    </row>
    <row r="13" spans="1:5" ht="9" customHeight="1" x14ac:dyDescent="0.2">
      <c r="A13" s="76"/>
      <c r="B13" s="48"/>
      <c r="C13" s="49"/>
      <c r="E13" s="37"/>
    </row>
    <row r="14" spans="1:5" ht="9" customHeight="1" x14ac:dyDescent="0.2">
      <c r="A14" s="76"/>
      <c r="B14" s="264"/>
      <c r="C14" s="265"/>
      <c r="E14" s="37"/>
    </row>
    <row r="15" spans="1:5" ht="9" customHeight="1" x14ac:dyDescent="0.2">
      <c r="A15" s="76"/>
      <c r="B15" s="264"/>
      <c r="C15" s="265"/>
      <c r="E15" s="37"/>
    </row>
    <row r="16" spans="1:5" ht="9" customHeight="1" x14ac:dyDescent="0.2">
      <c r="A16" s="76"/>
      <c r="B16" s="264"/>
      <c r="C16" s="265"/>
      <c r="E16" s="37"/>
    </row>
    <row r="17" spans="1:5" ht="9" customHeight="1" x14ac:dyDescent="0.2">
      <c r="A17" s="76"/>
      <c r="B17" s="264"/>
      <c r="C17" s="265"/>
      <c r="E17" s="37"/>
    </row>
    <row r="18" spans="1:5" ht="9" customHeight="1" x14ac:dyDescent="0.2">
      <c r="A18" s="76"/>
      <c r="B18" s="264"/>
      <c r="C18" s="265"/>
      <c r="E18" s="37"/>
    </row>
    <row r="19" spans="1:5" ht="9" customHeight="1" x14ac:dyDescent="0.2">
      <c r="A19" s="76"/>
      <c r="B19" s="264"/>
      <c r="C19" s="265"/>
      <c r="E19" s="37"/>
    </row>
    <row r="20" spans="1:5" ht="9" customHeight="1" x14ac:dyDescent="0.2">
      <c r="A20" s="76"/>
      <c r="B20" s="264"/>
      <c r="C20" s="265"/>
      <c r="E20" s="37"/>
    </row>
    <row r="21" spans="1:5" ht="9" customHeight="1" x14ac:dyDescent="0.2">
      <c r="A21" s="76"/>
      <c r="B21" s="264"/>
      <c r="C21" s="265"/>
      <c r="E21" s="37"/>
    </row>
    <row r="22" spans="1:5" ht="9" customHeight="1" x14ac:dyDescent="0.2">
      <c r="A22" s="76"/>
      <c r="B22" s="264"/>
      <c r="C22" s="265"/>
      <c r="E22" s="37"/>
    </row>
    <row r="23" spans="1:5" x14ac:dyDescent="0.2">
      <c r="A23" s="76"/>
      <c r="B23" s="82">
        <v>0</v>
      </c>
      <c r="C23" s="388">
        <v>0</v>
      </c>
      <c r="E23" s="151">
        <f>ROUND(B23*C23,0)</f>
        <v>0</v>
      </c>
    </row>
    <row r="24" spans="1:5" ht="9" customHeight="1" thickBot="1" x14ac:dyDescent="0.25">
      <c r="A24" s="77"/>
      <c r="B24" s="50"/>
      <c r="C24" s="51"/>
      <c r="E24" s="152"/>
    </row>
    <row r="25" spans="1:5" x14ac:dyDescent="0.2">
      <c r="A25" s="75" t="s">
        <v>82</v>
      </c>
      <c r="B25" s="42"/>
      <c r="C25" s="43"/>
      <c r="E25" s="37"/>
    </row>
    <row r="26" spans="1:5" ht="13.5" thickBot="1" x14ac:dyDescent="0.25">
      <c r="A26" s="76" t="s">
        <v>52</v>
      </c>
      <c r="B26" s="44"/>
      <c r="C26" s="45"/>
      <c r="E26" s="37"/>
    </row>
    <row r="27" spans="1:5" ht="9" customHeight="1" x14ac:dyDescent="0.2">
      <c r="A27" s="76"/>
      <c r="B27" s="48"/>
      <c r="C27" s="49"/>
      <c r="E27" s="37"/>
    </row>
    <row r="28" spans="1:5" ht="9" customHeight="1" x14ac:dyDescent="0.2">
      <c r="A28" s="76"/>
      <c r="B28" s="264"/>
      <c r="C28" s="265"/>
      <c r="E28" s="37"/>
    </row>
    <row r="29" spans="1:5" ht="9" customHeight="1" x14ac:dyDescent="0.2">
      <c r="A29" s="76"/>
      <c r="B29" s="264"/>
      <c r="C29" s="265"/>
      <c r="E29" s="37"/>
    </row>
    <row r="30" spans="1:5" ht="9" customHeight="1" x14ac:dyDescent="0.2">
      <c r="A30" s="76"/>
      <c r="B30" s="264"/>
      <c r="C30" s="265"/>
      <c r="E30" s="37"/>
    </row>
    <row r="31" spans="1:5" ht="9" customHeight="1" x14ac:dyDescent="0.2">
      <c r="A31" s="76"/>
      <c r="B31" s="264"/>
      <c r="C31" s="265"/>
      <c r="E31" s="37"/>
    </row>
    <row r="32" spans="1:5" ht="9" customHeight="1" x14ac:dyDescent="0.2">
      <c r="A32" s="76"/>
      <c r="B32" s="264"/>
      <c r="C32" s="265"/>
      <c r="E32" s="37"/>
    </row>
    <row r="33" spans="1:5" ht="9" customHeight="1" x14ac:dyDescent="0.2">
      <c r="A33" s="76"/>
      <c r="B33" s="264"/>
      <c r="C33" s="265"/>
      <c r="E33" s="37"/>
    </row>
    <row r="34" spans="1:5" ht="9" customHeight="1" x14ac:dyDescent="0.2">
      <c r="A34" s="76"/>
      <c r="B34" s="264"/>
      <c r="C34" s="265"/>
      <c r="E34" s="37"/>
    </row>
    <row r="35" spans="1:5" ht="9" customHeight="1" x14ac:dyDescent="0.2">
      <c r="A35" s="76"/>
      <c r="B35" s="264"/>
      <c r="C35" s="265"/>
      <c r="E35" s="37"/>
    </row>
    <row r="36" spans="1:5" x14ac:dyDescent="0.2">
      <c r="A36" s="76"/>
      <c r="B36" s="82">
        <v>0</v>
      </c>
      <c r="C36" s="388">
        <v>0</v>
      </c>
      <c r="E36" s="151">
        <f>ROUND(B36*C36,0)</f>
        <v>0</v>
      </c>
    </row>
    <row r="37" spans="1:5" ht="9" customHeight="1" thickBot="1" x14ac:dyDescent="0.25">
      <c r="A37" s="87"/>
      <c r="B37" s="50"/>
      <c r="C37" s="51"/>
      <c r="E37" s="152"/>
    </row>
    <row r="38" spans="1:5" x14ac:dyDescent="0.2">
      <c r="A38" s="75" t="s">
        <v>82</v>
      </c>
      <c r="B38" s="42"/>
      <c r="C38" s="43"/>
      <c r="E38" s="37"/>
    </row>
    <row r="39" spans="1:5" ht="13.5" thickBot="1" x14ac:dyDescent="0.25">
      <c r="A39" s="76" t="s">
        <v>52</v>
      </c>
      <c r="B39" s="44"/>
      <c r="C39" s="45"/>
      <c r="E39" s="37"/>
    </row>
    <row r="40" spans="1:5" ht="9" customHeight="1" x14ac:dyDescent="0.2">
      <c r="A40" s="76"/>
      <c r="B40" s="48"/>
      <c r="C40" s="49"/>
      <c r="E40" s="37"/>
    </row>
    <row r="41" spans="1:5" ht="9" customHeight="1" x14ac:dyDescent="0.2">
      <c r="A41" s="76"/>
      <c r="B41" s="264"/>
      <c r="C41" s="265"/>
      <c r="E41" s="37"/>
    </row>
    <row r="42" spans="1:5" ht="9" customHeight="1" x14ac:dyDescent="0.2">
      <c r="A42" s="76"/>
      <c r="B42" s="264"/>
      <c r="C42" s="265"/>
      <c r="E42" s="37"/>
    </row>
    <row r="43" spans="1:5" ht="9" customHeight="1" x14ac:dyDescent="0.2">
      <c r="A43" s="76"/>
      <c r="B43" s="264"/>
      <c r="C43" s="265"/>
      <c r="E43" s="37"/>
    </row>
    <row r="44" spans="1:5" ht="9" customHeight="1" x14ac:dyDescent="0.2">
      <c r="A44" s="76"/>
      <c r="B44" s="264"/>
      <c r="C44" s="265"/>
      <c r="E44" s="37"/>
    </row>
    <row r="45" spans="1:5" ht="9" customHeight="1" x14ac:dyDescent="0.2">
      <c r="A45" s="76"/>
      <c r="B45" s="264"/>
      <c r="C45" s="265"/>
      <c r="E45" s="37"/>
    </row>
    <row r="46" spans="1:5" ht="9" customHeight="1" x14ac:dyDescent="0.2">
      <c r="A46" s="76"/>
      <c r="B46" s="264"/>
      <c r="C46" s="265"/>
      <c r="E46" s="37"/>
    </row>
    <row r="47" spans="1:5" ht="9" customHeight="1" x14ac:dyDescent="0.2">
      <c r="A47" s="76"/>
      <c r="B47" s="264"/>
      <c r="C47" s="265"/>
      <c r="E47" s="37"/>
    </row>
    <row r="48" spans="1:5" ht="9" customHeight="1" x14ac:dyDescent="0.2">
      <c r="A48" s="76"/>
      <c r="B48" s="264"/>
      <c r="C48" s="265"/>
      <c r="E48" s="37"/>
    </row>
    <row r="49" spans="1:5" ht="9" customHeight="1" x14ac:dyDescent="0.2">
      <c r="A49" s="76"/>
      <c r="B49" s="264"/>
      <c r="C49" s="265"/>
      <c r="E49" s="37"/>
    </row>
    <row r="50" spans="1:5" x14ac:dyDescent="0.2">
      <c r="A50" s="76"/>
      <c r="B50" s="82">
        <v>0</v>
      </c>
      <c r="C50" s="388">
        <v>0</v>
      </c>
      <c r="E50" s="151">
        <f>ROUND(B50*C50,0)</f>
        <v>0</v>
      </c>
    </row>
    <row r="51" spans="1:5" ht="9" customHeight="1" thickBot="1" x14ac:dyDescent="0.25">
      <c r="A51" s="77"/>
      <c r="B51" s="83"/>
      <c r="C51" s="84"/>
      <c r="E51" s="152"/>
    </row>
    <row r="52" spans="1:5" x14ac:dyDescent="0.2">
      <c r="A52" s="75" t="s">
        <v>82</v>
      </c>
      <c r="B52" s="42"/>
      <c r="C52" s="43"/>
      <c r="E52" s="37"/>
    </row>
    <row r="53" spans="1:5" ht="13.5" thickBot="1" x14ac:dyDescent="0.25">
      <c r="A53" s="76" t="s">
        <v>52</v>
      </c>
      <c r="B53" s="44"/>
      <c r="C53" s="45"/>
      <c r="E53" s="37"/>
    </row>
    <row r="54" spans="1:5" ht="9" customHeight="1" x14ac:dyDescent="0.2">
      <c r="A54" s="76"/>
      <c r="B54" s="48"/>
      <c r="C54" s="49"/>
      <c r="E54" s="37"/>
    </row>
    <row r="55" spans="1:5" ht="9" customHeight="1" x14ac:dyDescent="0.2">
      <c r="A55" s="76"/>
      <c r="B55" s="264"/>
      <c r="C55" s="265"/>
      <c r="E55" s="37"/>
    </row>
    <row r="56" spans="1:5" ht="9" customHeight="1" x14ac:dyDescent="0.2">
      <c r="A56" s="76"/>
      <c r="B56" s="264"/>
      <c r="C56" s="265"/>
      <c r="E56" s="37"/>
    </row>
    <row r="57" spans="1:5" ht="9" customHeight="1" x14ac:dyDescent="0.2">
      <c r="A57" s="76"/>
      <c r="B57" s="264"/>
      <c r="C57" s="265"/>
      <c r="E57" s="37"/>
    </row>
    <row r="58" spans="1:5" ht="9" customHeight="1" x14ac:dyDescent="0.2">
      <c r="A58" s="76"/>
      <c r="B58" s="264"/>
      <c r="C58" s="265"/>
      <c r="E58" s="37"/>
    </row>
    <row r="59" spans="1:5" ht="9" customHeight="1" x14ac:dyDescent="0.2">
      <c r="A59" s="76"/>
      <c r="B59" s="264"/>
      <c r="C59" s="265"/>
      <c r="E59" s="37"/>
    </row>
    <row r="60" spans="1:5" ht="9" customHeight="1" x14ac:dyDescent="0.2">
      <c r="A60" s="76"/>
      <c r="B60" s="264"/>
      <c r="C60" s="265"/>
      <c r="E60" s="37"/>
    </row>
    <row r="61" spans="1:5" ht="9" customHeight="1" x14ac:dyDescent="0.2">
      <c r="A61" s="76"/>
      <c r="B61" s="264"/>
      <c r="C61" s="265"/>
      <c r="E61" s="37"/>
    </row>
    <row r="62" spans="1:5" ht="9" customHeight="1" x14ac:dyDescent="0.2">
      <c r="A62" s="76"/>
      <c r="B62" s="264"/>
      <c r="C62" s="265"/>
      <c r="E62" s="37"/>
    </row>
    <row r="63" spans="1:5" ht="9" customHeight="1" x14ac:dyDescent="0.2">
      <c r="A63" s="76"/>
      <c r="B63" s="264"/>
      <c r="C63" s="265"/>
      <c r="E63" s="37"/>
    </row>
    <row r="64" spans="1:5" ht="9" customHeight="1" x14ac:dyDescent="0.2">
      <c r="A64" s="76"/>
      <c r="B64" s="264"/>
      <c r="C64" s="265"/>
      <c r="E64" s="37"/>
    </row>
    <row r="65" spans="1:5" x14ac:dyDescent="0.2">
      <c r="A65" s="76"/>
      <c r="B65" s="82">
        <v>0</v>
      </c>
      <c r="C65" s="388">
        <v>0</v>
      </c>
      <c r="E65" s="151">
        <f>ROUND(B65*C65,0)</f>
        <v>0</v>
      </c>
    </row>
    <row r="66" spans="1:5" ht="9" customHeight="1" thickBot="1" x14ac:dyDescent="0.25">
      <c r="A66" s="77"/>
      <c r="B66" s="50"/>
      <c r="C66" s="51"/>
      <c r="E66" s="152"/>
    </row>
    <row r="67" spans="1:5" x14ac:dyDescent="0.2">
      <c r="A67" s="75" t="s">
        <v>82</v>
      </c>
      <c r="B67" s="42"/>
      <c r="C67" s="43"/>
      <c r="E67" s="37"/>
    </row>
    <row r="68" spans="1:5" ht="13.5" thickBot="1" x14ac:dyDescent="0.25">
      <c r="A68" s="76" t="s">
        <v>52</v>
      </c>
      <c r="B68" s="44"/>
      <c r="C68" s="45"/>
      <c r="E68" s="37"/>
    </row>
    <row r="69" spans="1:5" ht="9" customHeight="1" x14ac:dyDescent="0.2">
      <c r="A69" s="76"/>
      <c r="B69" s="48"/>
      <c r="C69" s="49"/>
      <c r="E69" s="37"/>
    </row>
    <row r="70" spans="1:5" ht="9" customHeight="1" x14ac:dyDescent="0.2">
      <c r="A70" s="76"/>
      <c r="B70" s="264"/>
      <c r="C70" s="265"/>
      <c r="E70" s="37"/>
    </row>
    <row r="71" spans="1:5" ht="9" customHeight="1" x14ac:dyDescent="0.2">
      <c r="A71" s="76"/>
      <c r="B71" s="264"/>
      <c r="C71" s="265"/>
      <c r="E71" s="37"/>
    </row>
    <row r="72" spans="1:5" ht="9" customHeight="1" x14ac:dyDescent="0.2">
      <c r="A72" s="76"/>
      <c r="B72" s="264"/>
      <c r="C72" s="265"/>
      <c r="E72" s="37"/>
    </row>
    <row r="73" spans="1:5" ht="9" customHeight="1" x14ac:dyDescent="0.2">
      <c r="A73" s="76"/>
      <c r="B73" s="264"/>
      <c r="C73" s="265"/>
      <c r="E73" s="37"/>
    </row>
    <row r="74" spans="1:5" ht="9" customHeight="1" x14ac:dyDescent="0.2">
      <c r="A74" s="76"/>
      <c r="B74" s="264"/>
      <c r="C74" s="265"/>
      <c r="E74" s="37"/>
    </row>
    <row r="75" spans="1:5" ht="9" customHeight="1" x14ac:dyDescent="0.2">
      <c r="A75" s="76"/>
      <c r="B75" s="264"/>
      <c r="C75" s="265"/>
      <c r="E75" s="37"/>
    </row>
    <row r="76" spans="1:5" ht="9" customHeight="1" x14ac:dyDescent="0.2">
      <c r="A76" s="76"/>
      <c r="B76" s="264"/>
      <c r="C76" s="265"/>
      <c r="E76" s="37"/>
    </row>
    <row r="77" spans="1:5" ht="9" customHeight="1" x14ac:dyDescent="0.2">
      <c r="A77" s="76"/>
      <c r="B77" s="264"/>
      <c r="C77" s="265"/>
      <c r="E77" s="37"/>
    </row>
    <row r="78" spans="1:5" ht="9" customHeight="1" x14ac:dyDescent="0.2">
      <c r="A78" s="76"/>
      <c r="B78" s="264"/>
      <c r="C78" s="265"/>
      <c r="E78" s="37"/>
    </row>
    <row r="79" spans="1:5" ht="9" customHeight="1" x14ac:dyDescent="0.2">
      <c r="A79" s="76"/>
      <c r="B79" s="264"/>
      <c r="C79" s="265"/>
      <c r="E79" s="37"/>
    </row>
    <row r="80" spans="1:5" x14ac:dyDescent="0.2">
      <c r="A80" s="76"/>
      <c r="B80" s="82">
        <v>0</v>
      </c>
      <c r="C80" s="388">
        <v>0</v>
      </c>
      <c r="E80" s="151">
        <f>ROUND(B80*C80,0)</f>
        <v>0</v>
      </c>
    </row>
    <row r="81" spans="1:5" ht="9" customHeight="1" x14ac:dyDescent="0.2">
      <c r="A81" s="257"/>
      <c r="B81" s="272"/>
      <c r="C81" s="273"/>
      <c r="D81" s="274"/>
      <c r="E81" s="152"/>
    </row>
    <row r="82" spans="1:5" x14ac:dyDescent="0.2">
      <c r="A82" s="275" t="s">
        <v>82</v>
      </c>
      <c r="B82" s="276"/>
      <c r="C82" s="277"/>
      <c r="D82" s="278"/>
      <c r="E82" s="279"/>
    </row>
    <row r="83" spans="1:5" ht="13.5" thickBot="1" x14ac:dyDescent="0.25">
      <c r="A83" s="76" t="s">
        <v>52</v>
      </c>
      <c r="B83" s="44"/>
      <c r="C83" s="45"/>
      <c r="E83" s="37"/>
    </row>
    <row r="84" spans="1:5" ht="9" customHeight="1" x14ac:dyDescent="0.2">
      <c r="A84" s="76"/>
      <c r="B84" s="48"/>
      <c r="C84" s="49"/>
      <c r="E84" s="37"/>
    </row>
    <row r="85" spans="1:5" ht="9" customHeight="1" x14ac:dyDescent="0.2">
      <c r="A85" s="76"/>
      <c r="B85" s="264"/>
      <c r="C85" s="265"/>
      <c r="E85" s="37"/>
    </row>
    <row r="86" spans="1:5" ht="9" customHeight="1" x14ac:dyDescent="0.2">
      <c r="A86" s="76"/>
      <c r="B86" s="264"/>
      <c r="C86" s="265"/>
      <c r="E86" s="37"/>
    </row>
    <row r="87" spans="1:5" ht="9" customHeight="1" x14ac:dyDescent="0.2">
      <c r="A87" s="76"/>
      <c r="B87" s="264"/>
      <c r="C87" s="265"/>
      <c r="E87" s="37"/>
    </row>
    <row r="88" spans="1:5" ht="9" customHeight="1" x14ac:dyDescent="0.2">
      <c r="A88" s="76"/>
      <c r="B88" s="264"/>
      <c r="C88" s="265"/>
      <c r="E88" s="37"/>
    </row>
    <row r="89" spans="1:5" ht="9" customHeight="1" x14ac:dyDescent="0.2">
      <c r="A89" s="76"/>
      <c r="B89" s="264"/>
      <c r="C89" s="265"/>
      <c r="E89" s="37"/>
    </row>
    <row r="90" spans="1:5" ht="9" customHeight="1" x14ac:dyDescent="0.2">
      <c r="A90" s="76"/>
      <c r="B90" s="264"/>
      <c r="C90" s="265"/>
      <c r="E90" s="37"/>
    </row>
    <row r="91" spans="1:5" ht="9" customHeight="1" x14ac:dyDescent="0.2">
      <c r="A91" s="76"/>
      <c r="B91" s="264"/>
      <c r="C91" s="265"/>
      <c r="E91" s="37"/>
    </row>
    <row r="92" spans="1:5" ht="9" customHeight="1" x14ac:dyDescent="0.2">
      <c r="A92" s="76"/>
      <c r="B92" s="264"/>
      <c r="C92" s="265"/>
      <c r="E92" s="37"/>
    </row>
    <row r="93" spans="1:5" ht="12.75" customHeight="1" x14ac:dyDescent="0.2">
      <c r="A93" s="76"/>
      <c r="B93" s="82">
        <v>0</v>
      </c>
      <c r="C93" s="388">
        <v>0</v>
      </c>
      <c r="E93" s="151">
        <f>ROUND(B93*C93,0)</f>
        <v>0</v>
      </c>
    </row>
    <row r="94" spans="1:5" ht="9" customHeight="1" thickBot="1" x14ac:dyDescent="0.25">
      <c r="A94" s="77"/>
      <c r="B94" s="50"/>
      <c r="C94" s="51"/>
      <c r="E94" s="152"/>
    </row>
    <row r="95" spans="1:5" x14ac:dyDescent="0.2">
      <c r="A95" s="75" t="s">
        <v>82</v>
      </c>
      <c r="B95" s="42"/>
      <c r="C95" s="43"/>
      <c r="E95" s="37"/>
    </row>
    <row r="96" spans="1:5" ht="13.5" thickBot="1" x14ac:dyDescent="0.25">
      <c r="A96" s="76" t="s">
        <v>52</v>
      </c>
      <c r="B96" s="44"/>
      <c r="C96" s="45"/>
      <c r="E96" s="37"/>
    </row>
    <row r="97" spans="1:5" ht="9" customHeight="1" x14ac:dyDescent="0.2">
      <c r="A97" s="76"/>
      <c r="B97" s="48"/>
      <c r="C97" s="49"/>
      <c r="E97" s="37"/>
    </row>
    <row r="98" spans="1:5" ht="9" customHeight="1" x14ac:dyDescent="0.2">
      <c r="A98" s="76"/>
      <c r="B98" s="264"/>
      <c r="C98" s="265"/>
      <c r="E98" s="37"/>
    </row>
    <row r="99" spans="1:5" ht="9" customHeight="1" x14ac:dyDescent="0.2">
      <c r="A99" s="76"/>
      <c r="B99" s="264"/>
      <c r="C99" s="265"/>
      <c r="E99" s="37"/>
    </row>
    <row r="100" spans="1:5" ht="9" customHeight="1" x14ac:dyDescent="0.2">
      <c r="A100" s="76"/>
      <c r="B100" s="264"/>
      <c r="C100" s="265"/>
      <c r="E100" s="37"/>
    </row>
    <row r="101" spans="1:5" ht="9" customHeight="1" x14ac:dyDescent="0.2">
      <c r="A101" s="76"/>
      <c r="B101" s="264"/>
      <c r="C101" s="265"/>
      <c r="E101" s="37"/>
    </row>
    <row r="102" spans="1:5" ht="9" customHeight="1" x14ac:dyDescent="0.2">
      <c r="A102" s="76"/>
      <c r="B102" s="264"/>
      <c r="C102" s="265"/>
      <c r="E102" s="37"/>
    </row>
    <row r="103" spans="1:5" ht="12.75" customHeight="1" x14ac:dyDescent="0.2">
      <c r="A103" s="76"/>
      <c r="B103" s="82">
        <v>0</v>
      </c>
      <c r="C103" s="388">
        <v>0</v>
      </c>
      <c r="E103" s="151">
        <f t="shared" ref="E103" si="0">ROUND(B103*C103,0)</f>
        <v>0</v>
      </c>
    </row>
    <row r="104" spans="1:5" ht="9" customHeight="1" thickBot="1" x14ac:dyDescent="0.25">
      <c r="A104" s="77"/>
      <c r="B104" s="50"/>
      <c r="C104" s="51"/>
      <c r="E104" s="152"/>
    </row>
    <row r="105" spans="1:5" x14ac:dyDescent="0.2">
      <c r="A105" s="75" t="s">
        <v>82</v>
      </c>
      <c r="B105" s="42"/>
      <c r="C105" s="43"/>
      <c r="E105" s="37"/>
    </row>
    <row r="106" spans="1:5" ht="13.5" thickBot="1" x14ac:dyDescent="0.25">
      <c r="A106" s="76" t="s">
        <v>52</v>
      </c>
      <c r="B106" s="44"/>
      <c r="C106" s="45"/>
      <c r="E106" s="37"/>
    </row>
    <row r="107" spans="1:5" ht="9" customHeight="1" x14ac:dyDescent="0.2">
      <c r="A107" s="76"/>
      <c r="B107" s="48"/>
      <c r="C107" s="49"/>
      <c r="E107" s="37"/>
    </row>
    <row r="108" spans="1:5" ht="9" customHeight="1" x14ac:dyDescent="0.2">
      <c r="A108" s="76"/>
      <c r="B108" s="264"/>
      <c r="C108" s="265"/>
      <c r="E108" s="37"/>
    </row>
    <row r="109" spans="1:5" ht="9" customHeight="1" x14ac:dyDescent="0.2">
      <c r="A109" s="76"/>
      <c r="B109" s="264"/>
      <c r="C109" s="265"/>
      <c r="E109" s="37"/>
    </row>
    <row r="110" spans="1:5" ht="9" customHeight="1" x14ac:dyDescent="0.2">
      <c r="A110" s="76"/>
      <c r="B110" s="264"/>
      <c r="C110" s="265"/>
      <c r="E110" s="37"/>
    </row>
    <row r="111" spans="1:5" ht="9" customHeight="1" x14ac:dyDescent="0.2">
      <c r="A111" s="76"/>
      <c r="B111" s="264"/>
      <c r="C111" s="265"/>
      <c r="E111" s="37"/>
    </row>
    <row r="112" spans="1:5" ht="9" customHeight="1" x14ac:dyDescent="0.2">
      <c r="A112" s="76"/>
      <c r="B112" s="264"/>
      <c r="C112" s="265"/>
      <c r="E112" s="37"/>
    </row>
    <row r="113" spans="1:5" ht="12.75" customHeight="1" x14ac:dyDescent="0.2">
      <c r="A113" s="76"/>
      <c r="B113" s="82">
        <v>0</v>
      </c>
      <c r="C113" s="388">
        <v>0</v>
      </c>
      <c r="E113" s="151">
        <f t="shared" ref="E113" si="1">ROUND(B113*C113,0)</f>
        <v>0</v>
      </c>
    </row>
    <row r="114" spans="1:5" ht="9" customHeight="1" thickBot="1" x14ac:dyDescent="0.25">
      <c r="A114" s="77"/>
      <c r="B114" s="50"/>
      <c r="C114" s="51"/>
      <c r="E114" s="152"/>
    </row>
    <row r="115" spans="1:5" x14ac:dyDescent="0.2">
      <c r="A115" s="75" t="s">
        <v>82</v>
      </c>
      <c r="B115" s="42"/>
      <c r="C115" s="43"/>
      <c r="E115" s="37"/>
    </row>
    <row r="116" spans="1:5" ht="13.5" thickBot="1" x14ac:dyDescent="0.25">
      <c r="A116" s="76" t="s">
        <v>52</v>
      </c>
      <c r="B116" s="44"/>
      <c r="C116" s="45"/>
      <c r="E116" s="37"/>
    </row>
    <row r="117" spans="1:5" ht="9" customHeight="1" x14ac:dyDescent="0.2">
      <c r="A117" s="76"/>
      <c r="B117" s="48"/>
      <c r="C117" s="49"/>
      <c r="E117" s="37"/>
    </row>
    <row r="118" spans="1:5" ht="9" customHeight="1" x14ac:dyDescent="0.2">
      <c r="A118" s="76"/>
      <c r="B118" s="264"/>
      <c r="C118" s="265"/>
      <c r="E118" s="37"/>
    </row>
    <row r="119" spans="1:5" ht="9" customHeight="1" x14ac:dyDescent="0.2">
      <c r="A119" s="76"/>
      <c r="B119" s="264"/>
      <c r="C119" s="265"/>
      <c r="E119" s="37"/>
    </row>
    <row r="120" spans="1:5" ht="9" customHeight="1" x14ac:dyDescent="0.2">
      <c r="A120" s="76"/>
      <c r="B120" s="264"/>
      <c r="C120" s="265"/>
      <c r="E120" s="37"/>
    </row>
    <row r="121" spans="1:5" ht="9" customHeight="1" x14ac:dyDescent="0.2">
      <c r="A121" s="76"/>
      <c r="B121" s="264"/>
      <c r="C121" s="265"/>
      <c r="E121" s="37"/>
    </row>
    <row r="122" spans="1:5" ht="9" customHeight="1" x14ac:dyDescent="0.2">
      <c r="A122" s="76"/>
      <c r="B122" s="264"/>
      <c r="C122" s="265"/>
      <c r="E122" s="37"/>
    </row>
    <row r="123" spans="1:5" ht="12.75" customHeight="1" x14ac:dyDescent="0.2">
      <c r="A123" s="76"/>
      <c r="B123" s="82">
        <v>0</v>
      </c>
      <c r="C123" s="388">
        <v>0</v>
      </c>
      <c r="E123" s="151">
        <f t="shared" ref="E123" si="2">ROUND(B123*C123,0)</f>
        <v>0</v>
      </c>
    </row>
    <row r="124" spans="1:5" ht="9" customHeight="1" thickBot="1" x14ac:dyDescent="0.25">
      <c r="A124" s="77"/>
      <c r="B124" s="50"/>
      <c r="C124" s="51"/>
      <c r="E124" s="152"/>
    </row>
    <row r="125" spans="1:5" x14ac:dyDescent="0.2">
      <c r="A125" s="75" t="s">
        <v>82</v>
      </c>
      <c r="B125" s="42"/>
      <c r="C125" s="43"/>
      <c r="E125" s="37"/>
    </row>
    <row r="126" spans="1:5" ht="13.5" thickBot="1" x14ac:dyDescent="0.25">
      <c r="A126" s="76" t="s">
        <v>52</v>
      </c>
      <c r="B126" s="44"/>
      <c r="C126" s="45"/>
      <c r="E126" s="37"/>
    </row>
    <row r="127" spans="1:5" ht="9" customHeight="1" x14ac:dyDescent="0.2">
      <c r="A127" s="76"/>
      <c r="B127" s="48"/>
      <c r="C127" s="49"/>
      <c r="E127" s="37"/>
    </row>
    <row r="128" spans="1:5" ht="9" customHeight="1" x14ac:dyDescent="0.2">
      <c r="A128" s="76"/>
      <c r="B128" s="264"/>
      <c r="C128" s="265"/>
      <c r="E128" s="37"/>
    </row>
    <row r="129" spans="1:5" ht="9" customHeight="1" x14ac:dyDescent="0.2">
      <c r="A129" s="76"/>
      <c r="B129" s="264"/>
      <c r="C129" s="265"/>
      <c r="E129" s="37"/>
    </row>
    <row r="130" spans="1:5" ht="9" customHeight="1" x14ac:dyDescent="0.2">
      <c r="A130" s="76"/>
      <c r="B130" s="264"/>
      <c r="C130" s="265"/>
      <c r="E130" s="37"/>
    </row>
    <row r="131" spans="1:5" ht="9" customHeight="1" x14ac:dyDescent="0.2">
      <c r="A131" s="76"/>
      <c r="B131" s="264"/>
      <c r="C131" s="265"/>
      <c r="E131" s="37"/>
    </row>
    <row r="132" spans="1:5" ht="9" customHeight="1" x14ac:dyDescent="0.2">
      <c r="A132" s="76"/>
      <c r="B132" s="264"/>
      <c r="C132" s="265"/>
      <c r="E132" s="37"/>
    </row>
    <row r="133" spans="1:5" ht="12.75" customHeight="1" x14ac:dyDescent="0.2">
      <c r="A133" s="76"/>
      <c r="B133" s="82">
        <v>0</v>
      </c>
      <c r="C133" s="388">
        <v>0</v>
      </c>
      <c r="E133" s="151">
        <f t="shared" ref="E133" si="3">ROUND(B133*C133,0)</f>
        <v>0</v>
      </c>
    </row>
    <row r="134" spans="1:5" ht="9" customHeight="1" thickBot="1" x14ac:dyDescent="0.25">
      <c r="A134" s="77"/>
      <c r="B134" s="50"/>
      <c r="C134" s="51"/>
      <c r="E134" s="152"/>
    </row>
    <row r="135" spans="1:5" x14ac:dyDescent="0.2">
      <c r="A135" s="75" t="s">
        <v>82</v>
      </c>
      <c r="B135" s="42"/>
      <c r="C135" s="43"/>
      <c r="E135" s="37"/>
    </row>
    <row r="136" spans="1:5" ht="13.5" thickBot="1" x14ac:dyDescent="0.25">
      <c r="A136" s="76" t="s">
        <v>52</v>
      </c>
      <c r="B136" s="44"/>
      <c r="C136" s="45"/>
      <c r="E136" s="37"/>
    </row>
    <row r="137" spans="1:5" ht="9" customHeight="1" x14ac:dyDescent="0.2">
      <c r="A137" s="76"/>
      <c r="B137" s="48"/>
      <c r="C137" s="49"/>
      <c r="E137" s="37"/>
    </row>
    <row r="138" spans="1:5" ht="9" customHeight="1" x14ac:dyDescent="0.2">
      <c r="A138" s="76"/>
      <c r="B138" s="264"/>
      <c r="C138" s="265"/>
      <c r="E138" s="37"/>
    </row>
    <row r="139" spans="1:5" ht="9" customHeight="1" x14ac:dyDescent="0.2">
      <c r="A139" s="76"/>
      <c r="B139" s="264"/>
      <c r="C139" s="265"/>
      <c r="E139" s="37"/>
    </row>
    <row r="140" spans="1:5" ht="9" customHeight="1" x14ac:dyDescent="0.2">
      <c r="A140" s="76"/>
      <c r="B140" s="264"/>
      <c r="C140" s="265"/>
      <c r="E140" s="37"/>
    </row>
    <row r="141" spans="1:5" ht="9" customHeight="1" x14ac:dyDescent="0.2">
      <c r="A141" s="76"/>
      <c r="B141" s="264"/>
      <c r="C141" s="265"/>
      <c r="E141" s="37"/>
    </row>
    <row r="142" spans="1:5" ht="9" customHeight="1" x14ac:dyDescent="0.2">
      <c r="A142" s="76"/>
      <c r="B142" s="264"/>
      <c r="C142" s="265"/>
      <c r="E142" s="37"/>
    </row>
    <row r="143" spans="1:5" ht="12.75" customHeight="1" x14ac:dyDescent="0.2">
      <c r="A143" s="76"/>
      <c r="B143" s="82">
        <v>0</v>
      </c>
      <c r="C143" s="388">
        <v>0</v>
      </c>
      <c r="E143" s="151">
        <f t="shared" ref="E143" si="4">ROUND(B143*C143,0)</f>
        <v>0</v>
      </c>
    </row>
    <row r="144" spans="1:5" ht="9" customHeight="1" thickBot="1" x14ac:dyDescent="0.25">
      <c r="A144" s="77"/>
      <c r="B144" s="50"/>
      <c r="C144" s="51"/>
      <c r="E144" s="152"/>
    </row>
    <row r="145" spans="1:5" x14ac:dyDescent="0.2">
      <c r="A145" s="75" t="s">
        <v>82</v>
      </c>
      <c r="B145" s="42"/>
      <c r="C145" s="43"/>
      <c r="E145" s="37"/>
    </row>
    <row r="146" spans="1:5" ht="13.5" thickBot="1" x14ac:dyDescent="0.25">
      <c r="A146" s="76" t="s">
        <v>52</v>
      </c>
      <c r="B146" s="44"/>
      <c r="C146" s="45"/>
      <c r="E146" s="37"/>
    </row>
    <row r="147" spans="1:5" ht="9" customHeight="1" x14ac:dyDescent="0.2">
      <c r="A147" s="76"/>
      <c r="B147" s="48"/>
      <c r="C147" s="49"/>
      <c r="E147" s="37"/>
    </row>
    <row r="148" spans="1:5" ht="9" customHeight="1" x14ac:dyDescent="0.2">
      <c r="A148" s="76"/>
      <c r="B148" s="264"/>
      <c r="C148" s="265"/>
      <c r="E148" s="37"/>
    </row>
    <row r="149" spans="1:5" ht="9" customHeight="1" x14ac:dyDescent="0.2">
      <c r="A149" s="76"/>
      <c r="B149" s="264"/>
      <c r="C149" s="265"/>
      <c r="E149" s="37"/>
    </row>
    <row r="150" spans="1:5" ht="9" customHeight="1" x14ac:dyDescent="0.2">
      <c r="A150" s="76"/>
      <c r="B150" s="264"/>
      <c r="C150" s="265"/>
      <c r="E150" s="37"/>
    </row>
    <row r="151" spans="1:5" ht="9" customHeight="1" x14ac:dyDescent="0.2">
      <c r="A151" s="76"/>
      <c r="B151" s="264"/>
      <c r="C151" s="265"/>
      <c r="E151" s="37"/>
    </row>
    <row r="152" spans="1:5" ht="9" customHeight="1" x14ac:dyDescent="0.2">
      <c r="A152" s="76"/>
      <c r="B152" s="264"/>
      <c r="C152" s="265"/>
      <c r="E152" s="37"/>
    </row>
    <row r="153" spans="1:5" ht="12.75" customHeight="1" x14ac:dyDescent="0.2">
      <c r="A153" s="76"/>
      <c r="B153" s="82">
        <v>0</v>
      </c>
      <c r="C153" s="388">
        <v>0</v>
      </c>
      <c r="E153" s="151">
        <f t="shared" ref="E153" si="5">ROUND(B153*C153,0)</f>
        <v>0</v>
      </c>
    </row>
    <row r="154" spans="1:5" ht="9" customHeight="1" thickBot="1" x14ac:dyDescent="0.25">
      <c r="A154" s="77"/>
      <c r="B154" s="50"/>
      <c r="C154" s="51"/>
      <c r="E154" s="152"/>
    </row>
    <row r="155" spans="1:5" x14ac:dyDescent="0.2">
      <c r="A155" s="75" t="s">
        <v>82</v>
      </c>
      <c r="B155" s="42"/>
      <c r="C155" s="43"/>
      <c r="E155" s="37"/>
    </row>
    <row r="156" spans="1:5" ht="13.5" thickBot="1" x14ac:dyDescent="0.25">
      <c r="A156" s="76" t="s">
        <v>52</v>
      </c>
      <c r="B156" s="44"/>
      <c r="C156" s="45"/>
      <c r="E156" s="37"/>
    </row>
    <row r="157" spans="1:5" ht="9" customHeight="1" x14ac:dyDescent="0.2">
      <c r="A157" s="76"/>
      <c r="B157" s="48"/>
      <c r="C157" s="49"/>
      <c r="E157" s="37"/>
    </row>
    <row r="158" spans="1:5" ht="9" customHeight="1" x14ac:dyDescent="0.2">
      <c r="A158" s="76"/>
      <c r="B158" s="264"/>
      <c r="C158" s="265"/>
      <c r="E158" s="37"/>
    </row>
    <row r="159" spans="1:5" ht="9" customHeight="1" x14ac:dyDescent="0.2">
      <c r="A159" s="76"/>
      <c r="B159" s="264"/>
      <c r="C159" s="265"/>
      <c r="E159" s="37"/>
    </row>
    <row r="160" spans="1:5" ht="9" customHeight="1" x14ac:dyDescent="0.2">
      <c r="A160" s="76"/>
      <c r="B160" s="264"/>
      <c r="C160" s="265"/>
      <c r="E160" s="37"/>
    </row>
    <row r="161" spans="1:5" ht="9" customHeight="1" x14ac:dyDescent="0.2">
      <c r="A161" s="76"/>
      <c r="B161" s="264"/>
      <c r="C161" s="265"/>
      <c r="E161" s="37"/>
    </row>
    <row r="162" spans="1:5" ht="12.75" customHeight="1" x14ac:dyDescent="0.2">
      <c r="A162" s="76"/>
      <c r="B162" s="82">
        <v>0</v>
      </c>
      <c r="C162" s="388">
        <v>0</v>
      </c>
      <c r="E162" s="151">
        <f t="shared" ref="E162" si="6">ROUND(B162*C162,0)</f>
        <v>0</v>
      </c>
    </row>
    <row r="163" spans="1:5" ht="9" customHeight="1" x14ac:dyDescent="0.2">
      <c r="A163" s="257"/>
      <c r="B163" s="272"/>
      <c r="C163" s="273"/>
      <c r="D163" s="274"/>
      <c r="E163" s="152"/>
    </row>
    <row r="164" spans="1:5" x14ac:dyDescent="0.2">
      <c r="A164" s="275" t="s">
        <v>82</v>
      </c>
      <c r="B164" s="276"/>
      <c r="C164" s="277"/>
      <c r="D164" s="278"/>
      <c r="E164" s="279"/>
    </row>
    <row r="165" spans="1:5" ht="13.5" thickBot="1" x14ac:dyDescent="0.25">
      <c r="A165" s="76" t="s">
        <v>52</v>
      </c>
      <c r="B165" s="44"/>
      <c r="C165" s="45"/>
      <c r="E165" s="37"/>
    </row>
    <row r="166" spans="1:5" ht="9" customHeight="1" x14ac:dyDescent="0.2">
      <c r="A166" s="76"/>
      <c r="B166" s="48"/>
      <c r="C166" s="49"/>
      <c r="E166" s="37"/>
    </row>
    <row r="167" spans="1:5" ht="9" customHeight="1" x14ac:dyDescent="0.2">
      <c r="A167" s="76"/>
      <c r="B167" s="264"/>
      <c r="C167" s="265"/>
      <c r="E167" s="37"/>
    </row>
    <row r="168" spans="1:5" ht="9" customHeight="1" x14ac:dyDescent="0.2">
      <c r="A168" s="76"/>
      <c r="B168" s="264"/>
      <c r="C168" s="265"/>
      <c r="E168" s="37"/>
    </row>
    <row r="169" spans="1:5" ht="9" customHeight="1" x14ac:dyDescent="0.2">
      <c r="A169" s="76"/>
      <c r="B169" s="264"/>
      <c r="C169" s="265"/>
      <c r="E169" s="37"/>
    </row>
    <row r="170" spans="1:5" ht="9" customHeight="1" x14ac:dyDescent="0.2">
      <c r="A170" s="76"/>
      <c r="B170" s="264"/>
      <c r="C170" s="265"/>
      <c r="E170" s="37"/>
    </row>
    <row r="171" spans="1:5" ht="9" customHeight="1" x14ac:dyDescent="0.2">
      <c r="A171" s="76"/>
      <c r="B171" s="264"/>
      <c r="C171" s="265"/>
      <c r="E171" s="37"/>
    </row>
    <row r="172" spans="1:5" ht="12.75" customHeight="1" x14ac:dyDescent="0.2">
      <c r="A172" s="76"/>
      <c r="B172" s="82">
        <v>0</v>
      </c>
      <c r="C172" s="388">
        <v>0</v>
      </c>
      <c r="E172" s="151">
        <f t="shared" ref="E172" si="7">ROUND(B172*C172,0)</f>
        <v>0</v>
      </c>
    </row>
    <row r="173" spans="1:5" ht="9" customHeight="1" thickBot="1" x14ac:dyDescent="0.25">
      <c r="A173" s="77"/>
      <c r="B173" s="50"/>
      <c r="C173" s="51"/>
      <c r="E173" s="152"/>
    </row>
    <row r="174" spans="1:5" x14ac:dyDescent="0.2">
      <c r="A174" s="75" t="s">
        <v>82</v>
      </c>
      <c r="B174" s="42"/>
      <c r="C174" s="43"/>
      <c r="E174" s="37"/>
    </row>
    <row r="175" spans="1:5" ht="13.5" thickBot="1" x14ac:dyDescent="0.25">
      <c r="A175" s="76" t="s">
        <v>52</v>
      </c>
      <c r="B175" s="44"/>
      <c r="C175" s="45"/>
      <c r="E175" s="37"/>
    </row>
    <row r="176" spans="1:5" ht="9" customHeight="1" x14ac:dyDescent="0.2">
      <c r="A176" s="76"/>
      <c r="B176" s="48"/>
      <c r="C176" s="49"/>
      <c r="E176" s="37"/>
    </row>
    <row r="177" spans="1:5" ht="9" customHeight="1" x14ac:dyDescent="0.2">
      <c r="A177" s="76"/>
      <c r="B177" s="264"/>
      <c r="C177" s="265"/>
      <c r="E177" s="37"/>
    </row>
    <row r="178" spans="1:5" ht="9" customHeight="1" x14ac:dyDescent="0.2">
      <c r="A178" s="76"/>
      <c r="B178" s="264"/>
      <c r="C178" s="265"/>
      <c r="E178" s="37"/>
    </row>
    <row r="179" spans="1:5" ht="9" customHeight="1" x14ac:dyDescent="0.2">
      <c r="A179" s="76"/>
      <c r="B179" s="264"/>
      <c r="C179" s="265"/>
      <c r="E179" s="37"/>
    </row>
    <row r="180" spans="1:5" ht="9" customHeight="1" x14ac:dyDescent="0.2">
      <c r="A180" s="76"/>
      <c r="B180" s="264"/>
      <c r="C180" s="265"/>
      <c r="E180" s="37"/>
    </row>
    <row r="181" spans="1:5" ht="9" customHeight="1" x14ac:dyDescent="0.2">
      <c r="A181" s="76"/>
      <c r="B181" s="264"/>
      <c r="C181" s="265"/>
      <c r="E181" s="37"/>
    </row>
    <row r="182" spans="1:5" ht="12.75" customHeight="1" x14ac:dyDescent="0.2">
      <c r="A182" s="76"/>
      <c r="B182" s="82">
        <v>0</v>
      </c>
      <c r="C182" s="388">
        <v>0</v>
      </c>
      <c r="E182" s="151">
        <f t="shared" ref="E182" si="8">ROUND(B182*C182,0)</f>
        <v>0</v>
      </c>
    </row>
    <row r="183" spans="1:5" ht="9" customHeight="1" thickBot="1" x14ac:dyDescent="0.25">
      <c r="A183" s="77"/>
      <c r="B183" s="50"/>
      <c r="C183" s="51"/>
      <c r="E183" s="152"/>
    </row>
    <row r="184" spans="1:5" x14ac:dyDescent="0.2">
      <c r="A184" s="75" t="s">
        <v>82</v>
      </c>
      <c r="B184" s="42"/>
      <c r="C184" s="43"/>
      <c r="E184" s="37"/>
    </row>
    <row r="185" spans="1:5" ht="13.5" thickBot="1" x14ac:dyDescent="0.25">
      <c r="A185" s="76" t="s">
        <v>52</v>
      </c>
      <c r="B185" s="44"/>
      <c r="C185" s="45"/>
      <c r="E185" s="37"/>
    </row>
    <row r="186" spans="1:5" ht="9" customHeight="1" x14ac:dyDescent="0.2">
      <c r="A186" s="76"/>
      <c r="B186" s="48"/>
      <c r="C186" s="49"/>
      <c r="E186" s="37"/>
    </row>
    <row r="187" spans="1:5" ht="9" customHeight="1" x14ac:dyDescent="0.2">
      <c r="A187" s="76"/>
      <c r="B187" s="264"/>
      <c r="C187" s="265"/>
      <c r="E187" s="37"/>
    </row>
    <row r="188" spans="1:5" ht="9" customHeight="1" x14ac:dyDescent="0.2">
      <c r="A188" s="76"/>
      <c r="B188" s="264"/>
      <c r="C188" s="265"/>
      <c r="E188" s="37"/>
    </row>
    <row r="189" spans="1:5" ht="9" customHeight="1" x14ac:dyDescent="0.2">
      <c r="A189" s="76"/>
      <c r="B189" s="264"/>
      <c r="C189" s="265"/>
      <c r="E189" s="37"/>
    </row>
    <row r="190" spans="1:5" ht="9" customHeight="1" x14ac:dyDescent="0.2">
      <c r="A190" s="76"/>
      <c r="B190" s="264"/>
      <c r="C190" s="265"/>
      <c r="E190" s="37"/>
    </row>
    <row r="191" spans="1:5" ht="9" customHeight="1" x14ac:dyDescent="0.2">
      <c r="A191" s="76"/>
      <c r="B191" s="264"/>
      <c r="C191" s="265"/>
      <c r="E191" s="37"/>
    </row>
    <row r="192" spans="1:5" ht="12.75" customHeight="1" x14ac:dyDescent="0.2">
      <c r="A192" s="76"/>
      <c r="B192" s="82">
        <v>0</v>
      </c>
      <c r="C192" s="388">
        <v>0</v>
      </c>
      <c r="E192" s="151">
        <f t="shared" ref="E192" si="9">ROUND(B192*C192,0)</f>
        <v>0</v>
      </c>
    </row>
    <row r="193" spans="1:5" ht="9" customHeight="1" thickBot="1" x14ac:dyDescent="0.25">
      <c r="A193" s="77"/>
      <c r="B193" s="50"/>
      <c r="C193" s="51"/>
      <c r="E193" s="152"/>
    </row>
    <row r="194" spans="1:5" x14ac:dyDescent="0.2">
      <c r="A194" s="75" t="s">
        <v>82</v>
      </c>
      <c r="B194" s="42"/>
      <c r="C194" s="43"/>
      <c r="E194" s="37"/>
    </row>
    <row r="195" spans="1:5" ht="13.5" thickBot="1" x14ac:dyDescent="0.25">
      <c r="A195" s="76" t="s">
        <v>52</v>
      </c>
      <c r="B195" s="44"/>
      <c r="C195" s="45"/>
      <c r="E195" s="37"/>
    </row>
    <row r="196" spans="1:5" ht="9" customHeight="1" x14ac:dyDescent="0.2">
      <c r="A196" s="76"/>
      <c r="B196" s="48"/>
      <c r="C196" s="49"/>
      <c r="E196" s="37"/>
    </row>
    <row r="197" spans="1:5" ht="9" customHeight="1" x14ac:dyDescent="0.2">
      <c r="A197" s="76"/>
      <c r="B197" s="264"/>
      <c r="C197" s="265"/>
      <c r="E197" s="37"/>
    </row>
    <row r="198" spans="1:5" ht="9" customHeight="1" x14ac:dyDescent="0.2">
      <c r="A198" s="76"/>
      <c r="B198" s="264"/>
      <c r="C198" s="265"/>
      <c r="E198" s="37"/>
    </row>
    <row r="199" spans="1:5" ht="9" customHeight="1" x14ac:dyDescent="0.2">
      <c r="A199" s="76"/>
      <c r="B199" s="264"/>
      <c r="C199" s="265"/>
      <c r="E199" s="37"/>
    </row>
    <row r="200" spans="1:5" ht="9" customHeight="1" x14ac:dyDescent="0.2">
      <c r="A200" s="76"/>
      <c r="B200" s="264"/>
      <c r="C200" s="265"/>
      <c r="E200" s="37"/>
    </row>
    <row r="201" spans="1:5" ht="9" customHeight="1" x14ac:dyDescent="0.2">
      <c r="A201" s="76"/>
      <c r="B201" s="264"/>
      <c r="C201" s="265"/>
      <c r="E201" s="37"/>
    </row>
    <row r="202" spans="1:5" ht="12.75" customHeight="1" x14ac:dyDescent="0.2">
      <c r="A202" s="76"/>
      <c r="B202" s="82">
        <v>0</v>
      </c>
      <c r="C202" s="388">
        <v>0</v>
      </c>
      <c r="E202" s="151">
        <f t="shared" ref="E202" si="10">ROUND(B202*C202,0)</f>
        <v>0</v>
      </c>
    </row>
    <row r="203" spans="1:5" ht="9" customHeight="1" thickBot="1" x14ac:dyDescent="0.25">
      <c r="A203" s="77"/>
      <c r="B203" s="50"/>
      <c r="C203" s="51"/>
      <c r="E203" s="152"/>
    </row>
    <row r="204" spans="1:5" x14ac:dyDescent="0.2">
      <c r="A204" s="75" t="s">
        <v>82</v>
      </c>
      <c r="B204" s="42"/>
      <c r="C204" s="43"/>
      <c r="E204" s="37"/>
    </row>
    <row r="205" spans="1:5" ht="13.5" thickBot="1" x14ac:dyDescent="0.25">
      <c r="A205" s="76" t="s">
        <v>52</v>
      </c>
      <c r="B205" s="44"/>
      <c r="C205" s="45"/>
      <c r="E205" s="37"/>
    </row>
    <row r="206" spans="1:5" ht="9" customHeight="1" x14ac:dyDescent="0.2">
      <c r="A206" s="76"/>
      <c r="B206" s="48"/>
      <c r="C206" s="49"/>
      <c r="E206" s="37"/>
    </row>
    <row r="207" spans="1:5" ht="9" customHeight="1" x14ac:dyDescent="0.2">
      <c r="A207" s="76"/>
      <c r="B207" s="264"/>
      <c r="C207" s="265"/>
      <c r="E207" s="37"/>
    </row>
    <row r="208" spans="1:5" ht="9" customHeight="1" x14ac:dyDescent="0.2">
      <c r="A208" s="76"/>
      <c r="B208" s="264"/>
      <c r="C208" s="265"/>
      <c r="E208" s="37"/>
    </row>
    <row r="209" spans="1:5" ht="9" customHeight="1" x14ac:dyDescent="0.2">
      <c r="A209" s="76"/>
      <c r="B209" s="264"/>
      <c r="C209" s="265"/>
      <c r="E209" s="37"/>
    </row>
    <row r="210" spans="1:5" ht="9" customHeight="1" x14ac:dyDescent="0.2">
      <c r="A210" s="76"/>
      <c r="B210" s="264"/>
      <c r="C210" s="265"/>
      <c r="E210" s="37"/>
    </row>
    <row r="211" spans="1:5" ht="9" customHeight="1" x14ac:dyDescent="0.2">
      <c r="A211" s="76"/>
      <c r="B211" s="264"/>
      <c r="C211" s="265"/>
      <c r="E211" s="37"/>
    </row>
    <row r="212" spans="1:5" ht="12.75" customHeight="1" x14ac:dyDescent="0.2">
      <c r="A212" s="76"/>
      <c r="B212" s="82">
        <v>0</v>
      </c>
      <c r="C212" s="388">
        <v>0</v>
      </c>
      <c r="E212" s="151">
        <f t="shared" ref="E212" si="11">ROUND(B212*C212,0)</f>
        <v>0</v>
      </c>
    </row>
    <row r="213" spans="1:5" ht="9" customHeight="1" thickBot="1" x14ac:dyDescent="0.25">
      <c r="A213" s="77"/>
      <c r="B213" s="50"/>
      <c r="C213" s="51"/>
      <c r="E213" s="152"/>
    </row>
    <row r="214" spans="1:5" x14ac:dyDescent="0.2">
      <c r="A214" s="75" t="s">
        <v>82</v>
      </c>
      <c r="B214" s="42"/>
      <c r="C214" s="43"/>
      <c r="E214" s="37"/>
    </row>
    <row r="215" spans="1:5" ht="13.5" thickBot="1" x14ac:dyDescent="0.25">
      <c r="A215" s="76" t="s">
        <v>52</v>
      </c>
      <c r="B215" s="44"/>
      <c r="C215" s="45"/>
      <c r="E215" s="37"/>
    </row>
    <row r="216" spans="1:5" ht="9" customHeight="1" x14ac:dyDescent="0.2">
      <c r="A216" s="76"/>
      <c r="B216" s="48"/>
      <c r="C216" s="49"/>
      <c r="E216" s="37"/>
    </row>
    <row r="217" spans="1:5" ht="9" customHeight="1" x14ac:dyDescent="0.2">
      <c r="A217" s="76"/>
      <c r="B217" s="264"/>
      <c r="C217" s="265"/>
      <c r="E217" s="37"/>
    </row>
    <row r="218" spans="1:5" ht="9" customHeight="1" x14ac:dyDescent="0.2">
      <c r="A218" s="76"/>
      <c r="B218" s="264"/>
      <c r="C218" s="265"/>
      <c r="E218" s="37"/>
    </row>
    <row r="219" spans="1:5" ht="12.75" customHeight="1" x14ac:dyDescent="0.2">
      <c r="A219" s="76"/>
      <c r="B219" s="82">
        <v>0</v>
      </c>
      <c r="C219" s="388">
        <v>0</v>
      </c>
      <c r="E219" s="151">
        <f t="shared" ref="E219" si="12">ROUND(B219*C219,0)</f>
        <v>0</v>
      </c>
    </row>
    <row r="220" spans="1:5" ht="9" customHeight="1" thickBot="1" x14ac:dyDescent="0.25">
      <c r="A220" s="77"/>
      <c r="B220" s="50"/>
      <c r="C220" s="51"/>
      <c r="E220" s="152"/>
    </row>
    <row r="221" spans="1:5" x14ac:dyDescent="0.2">
      <c r="A221" s="75" t="s">
        <v>29</v>
      </c>
      <c r="B221" s="42"/>
      <c r="C221" s="43"/>
      <c r="E221" s="37"/>
    </row>
    <row r="222" spans="1:5" ht="13.5" thickBot="1" x14ac:dyDescent="0.25">
      <c r="A222" s="76" t="s">
        <v>25</v>
      </c>
      <c r="B222" s="44"/>
      <c r="C222" s="45"/>
      <c r="E222" s="37"/>
    </row>
    <row r="223" spans="1:5" ht="9" customHeight="1" x14ac:dyDescent="0.2">
      <c r="A223" s="76"/>
      <c r="B223" s="48"/>
      <c r="C223" s="49"/>
      <c r="E223" s="37"/>
    </row>
    <row r="224" spans="1:5" ht="9" customHeight="1" x14ac:dyDescent="0.2">
      <c r="A224" s="76"/>
      <c r="B224" s="264"/>
      <c r="C224" s="265"/>
      <c r="E224" s="37"/>
    </row>
    <row r="225" spans="1:5" ht="9" customHeight="1" x14ac:dyDescent="0.2">
      <c r="A225" s="76"/>
      <c r="B225" s="264"/>
      <c r="C225" s="265"/>
      <c r="E225" s="37"/>
    </row>
    <row r="226" spans="1:5" x14ac:dyDescent="0.2">
      <c r="A226" s="76"/>
      <c r="B226" s="82">
        <v>0</v>
      </c>
      <c r="C226" s="388">
        <v>0</v>
      </c>
      <c r="E226" s="151">
        <f>ROUND(B226*C226,0)</f>
        <v>0</v>
      </c>
    </row>
    <row r="227" spans="1:5" ht="9" customHeight="1" thickBot="1" x14ac:dyDescent="0.25">
      <c r="A227" s="87"/>
      <c r="B227" s="50"/>
      <c r="C227" s="51"/>
      <c r="E227" s="152"/>
    </row>
    <row r="228" spans="1:5" ht="7.5" customHeight="1" thickBot="1" x14ac:dyDescent="0.25"/>
    <row r="229" spans="1:5" ht="12" customHeight="1" x14ac:dyDescent="0.2">
      <c r="B229" s="34"/>
      <c r="C229" s="52"/>
      <c r="E229" s="112"/>
    </row>
    <row r="230" spans="1:5" ht="12" customHeight="1" x14ac:dyDescent="0.2">
      <c r="A230" s="1" t="s">
        <v>34</v>
      </c>
      <c r="B230" s="86">
        <f>ROUND(SUM(B11:B227),0)</f>
        <v>0</v>
      </c>
      <c r="C230" s="52"/>
      <c r="E230" s="189">
        <f t="shared" ref="E230" si="13">ROUND(SUM(E11:E227),0)</f>
        <v>0</v>
      </c>
    </row>
    <row r="231" spans="1:5" ht="12" customHeight="1" thickBot="1" x14ac:dyDescent="0.25">
      <c r="B231" s="53"/>
      <c r="C231" s="52"/>
      <c r="E231" s="129"/>
    </row>
    <row r="233" spans="1:5" x14ac:dyDescent="0.2">
      <c r="A233" s="11"/>
    </row>
    <row r="234" spans="1:5" x14ac:dyDescent="0.2">
      <c r="A234" s="11"/>
    </row>
    <row r="235" spans="1:5" x14ac:dyDescent="0.2">
      <c r="A235" s="347" t="s">
        <v>127</v>
      </c>
      <c r="B235" s="344"/>
    </row>
    <row r="236" spans="1:5" x14ac:dyDescent="0.2">
      <c r="A236" s="269"/>
      <c r="B236" s="270"/>
      <c r="C236" s="270"/>
      <c r="D236" s="270"/>
      <c r="E236" s="270"/>
    </row>
  </sheetData>
  <customSheetViews>
    <customSheetView guid="{2F59E3B2-3C61-4F63-9DE3-091B5ED3866F}">
      <selection activeCell="L13" sqref="L13"/>
      <pageMargins left="0.25" right="0.25" top="0.78" bottom="0.75" header="0.3" footer="0.3"/>
      <printOptions horizontalCentered="1"/>
      <pageSetup scale="89" fitToHeight="0" pageOrder="overThenDown" orientation="portrait" horizontalDpi="4294967295" r:id="rId1"/>
      <headerFooter alignWithMargins="0">
        <oddHeader>&amp;CCOUNTY OF LOS ANGELES - DEPARTMENT OF PUBLIC HEALTH
DIVISION OF HIV AND STD PROGRAMS
BUDGET JUSTIFICATION FOR "OTHER"</oddHeader>
        <oddFooter>&amp;L&amp;8Contract budget forms&amp;R&amp;8Rev. 10/16</oddFooter>
      </headerFooter>
    </customSheetView>
    <customSheetView guid="{1AA5F058-BB85-4A98-B7A7-DAA92FA1CF15}">
      <selection activeCell="L13" sqref="L13"/>
      <pageMargins left="0.25" right="0.25" top="0.78" bottom="0.75" header="0.3" footer="0.3"/>
      <printOptions horizontalCentered="1"/>
      <pageSetup scale="89" fitToHeight="0" pageOrder="overThenDown" orientation="portrait" horizontalDpi="4294967295" r:id="rId2"/>
      <headerFooter alignWithMargins="0">
        <oddHeader>&amp;CCOUNTY OF LOS ANGELES - DEPARTMENT OF PUBLIC HEALTH
DIVISION OF HIV AND STD PROGRAMS
BUDGET JUSTIFICATION FOR "OTHER"</oddHeader>
        <oddFooter>&amp;L&amp;8Contract budget forms&amp;R&amp;8Rev. 10/16</oddFooter>
      </headerFooter>
    </customSheetView>
    <customSheetView guid="{8B160EC7-72C1-4057-B44E-F52F7AE3745E}">
      <selection activeCell="L13" sqref="L13"/>
      <pageMargins left="0.25" right="0.25" top="0.78" bottom="0.75" header="0.3" footer="0.3"/>
      <printOptions horizontalCentered="1"/>
      <pageSetup scale="89" fitToHeight="0" pageOrder="overThenDown" orientation="portrait" horizontalDpi="4294967295" r:id="rId3"/>
      <headerFooter alignWithMargins="0">
        <oddHeader>&amp;CCOUNTY OF LOS ANGELES - DEPARTMENT OF PUBLIC HEALTH
DIVISION OF HIV AND STD PROGRAMS
BUDGET JUSTIFICATION FOR "OTHER"</oddHeader>
        <oddFooter>&amp;L&amp;8Contract budget forms&amp;R&amp;8Rev. 10/16</oddFooter>
      </headerFooter>
    </customSheetView>
  </customSheetViews>
  <phoneticPr fontId="0" type="noConversion"/>
  <printOptions horizontalCentered="1"/>
  <pageMargins left="0.25" right="0.25" top="1" bottom="0.25" header="0.3" footer="0.05"/>
  <pageSetup scale="85" fitToHeight="0" pageOrder="overThenDown" orientation="portrait" r:id="rId4"/>
  <headerFooter alignWithMargins="0">
    <oddHeader>&amp;C&amp;11COUNTY OF LOS ANGELES - DEPARTMENT OF PUBLIC HEALTH
DIVISION OF HIV AND STD PROGRAMS
BUDGET JUSTIFICATION FOR "OTHER"</oddHeader>
    <oddFooter>&amp;L&amp;8Contract budget forms&amp;R&amp;8Rev. 12/18</oddFooter>
  </headerFooter>
  <rowBreaks count="1" manualBreakCount="1">
    <brk id="8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2:E129"/>
  <sheetViews>
    <sheetView topLeftCell="A112" zoomScaleNormal="100" workbookViewId="0">
      <selection activeCell="A139" sqref="A139"/>
    </sheetView>
  </sheetViews>
  <sheetFormatPr defaultColWidth="13.7109375" defaultRowHeight="12.75" x14ac:dyDescent="0.2"/>
  <cols>
    <col min="1" max="1" width="57.85546875" customWidth="1"/>
    <col min="2" max="2" width="14.28515625" customWidth="1"/>
    <col min="3" max="3" width="7.28515625" customWidth="1"/>
    <col min="4" max="4" width="1.7109375" customWidth="1"/>
    <col min="5" max="5" width="12" customWidth="1"/>
  </cols>
  <sheetData>
    <row r="2" spans="1:5" x14ac:dyDescent="0.2">
      <c r="A2" s="71" t="str">
        <f>'Budget-Summary'!A1&amp;'Budget-Summary'!B1</f>
        <v xml:space="preserve">AGENCY NAME:  </v>
      </c>
      <c r="B2" s="71"/>
    </row>
    <row r="3" spans="1:5" x14ac:dyDescent="0.2">
      <c r="A3" s="71" t="str">
        <f>'Budget-Summary'!A3&amp;'Budget-Summary'!B3</f>
        <v xml:space="preserve">CONTRACT NUMBER:  </v>
      </c>
      <c r="B3" s="71"/>
    </row>
    <row r="4" spans="1:5" x14ac:dyDescent="0.2">
      <c r="A4" s="71" t="str">
        <f>'Budget-Summary'!A5&amp;'Budget-Summary'!B5</f>
        <v xml:space="preserve">SCHEDULE NUMBER:  </v>
      </c>
      <c r="B4" s="71"/>
    </row>
    <row r="5" spans="1:5" x14ac:dyDescent="0.2">
      <c r="A5" s="71" t="str">
        <f>'Budget-Summary'!A7&amp;'Budget-Summary'!B7</f>
        <v xml:space="preserve">BUDGET PERIOD:  </v>
      </c>
      <c r="B5" s="71"/>
    </row>
    <row r="6" spans="1:5" x14ac:dyDescent="0.2">
      <c r="A6" s="71" t="str">
        <f>'Budget-Summary'!A9&amp;'Budget-Summary'!B9</f>
        <v xml:space="preserve">SERVICE CATEGORY:  </v>
      </c>
      <c r="B6" s="71"/>
    </row>
    <row r="7" spans="1:5" ht="16.5" thickBot="1" x14ac:dyDescent="0.3">
      <c r="B7" s="10"/>
      <c r="C7" s="10"/>
    </row>
    <row r="8" spans="1:5" x14ac:dyDescent="0.2">
      <c r="A8" s="34" t="s">
        <v>8</v>
      </c>
      <c r="B8" s="35" t="s">
        <v>21</v>
      </c>
      <c r="C8" s="36" t="s">
        <v>22</v>
      </c>
      <c r="E8" s="126"/>
    </row>
    <row r="9" spans="1:5" x14ac:dyDescent="0.2">
      <c r="A9" s="37" t="s">
        <v>99</v>
      </c>
      <c r="B9" s="38" t="s">
        <v>11</v>
      </c>
      <c r="C9" s="191" t="s">
        <v>24</v>
      </c>
      <c r="E9" s="173" t="s">
        <v>24</v>
      </c>
    </row>
    <row r="10" spans="1:5" ht="12.75" customHeight="1" thickBot="1" x14ac:dyDescent="0.25">
      <c r="A10" s="39" t="s">
        <v>8</v>
      </c>
      <c r="B10" s="40" t="s">
        <v>16</v>
      </c>
      <c r="C10" s="41" t="s">
        <v>20</v>
      </c>
      <c r="E10" s="122" t="s">
        <v>80</v>
      </c>
    </row>
    <row r="11" spans="1:5" x14ac:dyDescent="0.2">
      <c r="A11" s="75" t="s">
        <v>83</v>
      </c>
      <c r="B11" s="42"/>
      <c r="C11" s="43"/>
      <c r="E11" s="37"/>
    </row>
    <row r="12" spans="1:5" x14ac:dyDescent="0.2">
      <c r="A12" s="76" t="s">
        <v>97</v>
      </c>
      <c r="B12" s="44"/>
      <c r="C12" s="45"/>
      <c r="E12" s="37"/>
    </row>
    <row r="13" spans="1:5" ht="13.5" thickBot="1" x14ac:dyDescent="0.25">
      <c r="A13" s="76" t="s">
        <v>84</v>
      </c>
      <c r="B13" s="44"/>
      <c r="C13" s="45"/>
      <c r="E13" s="37"/>
    </row>
    <row r="14" spans="1:5" ht="9" customHeight="1" x14ac:dyDescent="0.2">
      <c r="A14" s="76"/>
      <c r="B14" s="48"/>
      <c r="C14" s="49"/>
      <c r="E14" s="37"/>
    </row>
    <row r="15" spans="1:5" ht="10.7" customHeight="1" x14ac:dyDescent="0.2">
      <c r="A15" s="76"/>
      <c r="B15" s="264"/>
      <c r="C15" s="350"/>
      <c r="E15" s="37"/>
    </row>
    <row r="16" spans="1:5" ht="10.7" customHeight="1" x14ac:dyDescent="0.2">
      <c r="A16" s="76"/>
      <c r="B16" s="264"/>
      <c r="C16" s="350"/>
      <c r="E16" s="37"/>
    </row>
    <row r="17" spans="1:5" ht="10.7" customHeight="1" x14ac:dyDescent="0.2">
      <c r="A17" s="76"/>
      <c r="B17" s="264"/>
      <c r="C17" s="350"/>
      <c r="E17" s="37"/>
    </row>
    <row r="18" spans="1:5" ht="10.7" customHeight="1" x14ac:dyDescent="0.2">
      <c r="A18" s="76"/>
      <c r="B18" s="264"/>
      <c r="C18" s="350"/>
      <c r="E18" s="37"/>
    </row>
    <row r="19" spans="1:5" ht="10.7" customHeight="1" x14ac:dyDescent="0.2">
      <c r="A19" s="76"/>
      <c r="B19" s="264"/>
      <c r="C19" s="350"/>
      <c r="E19" s="37"/>
    </row>
    <row r="20" spans="1:5" ht="10.7" customHeight="1" x14ac:dyDescent="0.2">
      <c r="A20" s="76"/>
      <c r="B20" s="264"/>
      <c r="C20" s="350"/>
      <c r="E20" s="37"/>
    </row>
    <row r="21" spans="1:5" ht="10.7" customHeight="1" x14ac:dyDescent="0.2">
      <c r="A21" s="76"/>
      <c r="B21" s="264"/>
      <c r="C21" s="350"/>
      <c r="E21" s="37"/>
    </row>
    <row r="22" spans="1:5" x14ac:dyDescent="0.2">
      <c r="A22" s="76"/>
      <c r="B22" s="88">
        <v>0</v>
      </c>
      <c r="C22" s="389">
        <v>0</v>
      </c>
      <c r="E22" s="151">
        <f t="shared" ref="E22" si="0">ROUND(B22*C22,0)</f>
        <v>0</v>
      </c>
    </row>
    <row r="23" spans="1:5" ht="9" customHeight="1" thickBot="1" x14ac:dyDescent="0.25">
      <c r="A23" s="77"/>
      <c r="B23" s="50"/>
      <c r="C23" s="51"/>
      <c r="E23" s="152"/>
    </row>
    <row r="24" spans="1:5" x14ac:dyDescent="0.2">
      <c r="A24" s="75" t="s">
        <v>53</v>
      </c>
      <c r="B24" s="42"/>
      <c r="C24" s="43"/>
      <c r="E24" s="37"/>
    </row>
    <row r="25" spans="1:5" x14ac:dyDescent="0.2">
      <c r="A25" s="76" t="s">
        <v>35</v>
      </c>
      <c r="B25" s="44"/>
      <c r="C25" s="45"/>
      <c r="E25" s="37"/>
    </row>
    <row r="26" spans="1:5" ht="13.5" thickBot="1" x14ac:dyDescent="0.25">
      <c r="A26" s="76" t="s">
        <v>36</v>
      </c>
      <c r="B26" s="44"/>
      <c r="C26" s="45"/>
      <c r="E26" s="37"/>
    </row>
    <row r="27" spans="1:5" ht="10.7" customHeight="1" x14ac:dyDescent="0.2">
      <c r="A27" s="76"/>
      <c r="B27" s="48"/>
      <c r="C27" s="49"/>
      <c r="E27" s="37"/>
    </row>
    <row r="28" spans="1:5" ht="10.7" customHeight="1" x14ac:dyDescent="0.2">
      <c r="A28" s="76"/>
      <c r="B28" s="264"/>
      <c r="C28" s="350"/>
      <c r="E28" s="37"/>
    </row>
    <row r="29" spans="1:5" ht="10.7" customHeight="1" x14ac:dyDescent="0.2">
      <c r="A29" s="76"/>
      <c r="B29" s="264"/>
      <c r="C29" s="350"/>
      <c r="E29" s="37"/>
    </row>
    <row r="30" spans="1:5" ht="10.7" customHeight="1" x14ac:dyDescent="0.2">
      <c r="A30" s="76"/>
      <c r="B30" s="264"/>
      <c r="C30" s="350"/>
      <c r="E30" s="37"/>
    </row>
    <row r="31" spans="1:5" ht="10.7" customHeight="1" x14ac:dyDescent="0.2">
      <c r="A31" s="76"/>
      <c r="B31" s="264"/>
      <c r="C31" s="350"/>
      <c r="E31" s="37"/>
    </row>
    <row r="32" spans="1:5" ht="10.7" customHeight="1" x14ac:dyDescent="0.2">
      <c r="A32" s="76"/>
      <c r="B32" s="264"/>
      <c r="C32" s="350"/>
      <c r="E32" s="37"/>
    </row>
    <row r="33" spans="1:5" ht="10.7" customHeight="1" x14ac:dyDescent="0.2">
      <c r="A33" s="76"/>
      <c r="B33" s="264"/>
      <c r="C33" s="350"/>
      <c r="E33" s="37"/>
    </row>
    <row r="34" spans="1:5" ht="10.7" customHeight="1" x14ac:dyDescent="0.2">
      <c r="A34" s="76"/>
      <c r="B34" s="264"/>
      <c r="C34" s="350"/>
      <c r="E34" s="37"/>
    </row>
    <row r="35" spans="1:5" x14ac:dyDescent="0.2">
      <c r="A35" s="76"/>
      <c r="B35" s="88">
        <v>0</v>
      </c>
      <c r="C35" s="389">
        <v>0</v>
      </c>
      <c r="E35" s="151">
        <f t="shared" ref="E35" si="1">ROUND(B35*C35,0)</f>
        <v>0</v>
      </c>
    </row>
    <row r="36" spans="1:5" ht="9" customHeight="1" thickBot="1" x14ac:dyDescent="0.25">
      <c r="A36" s="87"/>
      <c r="B36" s="50"/>
      <c r="C36" s="51"/>
      <c r="E36" s="152"/>
    </row>
    <row r="37" spans="1:5" x14ac:dyDescent="0.2">
      <c r="A37" s="75" t="s">
        <v>53</v>
      </c>
      <c r="B37" s="42"/>
      <c r="C37" s="43"/>
      <c r="E37" s="37"/>
    </row>
    <row r="38" spans="1:5" x14ac:dyDescent="0.2">
      <c r="A38" s="76" t="s">
        <v>35</v>
      </c>
      <c r="B38" s="44"/>
      <c r="C38" s="45"/>
      <c r="E38" s="37"/>
    </row>
    <row r="39" spans="1:5" ht="13.5" thickBot="1" x14ac:dyDescent="0.25">
      <c r="A39" s="76" t="s">
        <v>36</v>
      </c>
      <c r="B39" s="44"/>
      <c r="C39" s="45"/>
      <c r="E39" s="37"/>
    </row>
    <row r="40" spans="1:5" ht="10.7" customHeight="1" x14ac:dyDescent="0.2">
      <c r="A40" s="76"/>
      <c r="B40" s="48"/>
      <c r="C40" s="49"/>
      <c r="E40" s="37"/>
    </row>
    <row r="41" spans="1:5" ht="10.7" customHeight="1" x14ac:dyDescent="0.2">
      <c r="A41" s="76"/>
      <c r="B41" s="264"/>
      <c r="C41" s="265"/>
      <c r="E41" s="37"/>
    </row>
    <row r="42" spans="1:5" ht="10.7" customHeight="1" x14ac:dyDescent="0.2">
      <c r="A42" s="76"/>
      <c r="B42" s="264"/>
      <c r="C42" s="265"/>
      <c r="E42" s="37"/>
    </row>
    <row r="43" spans="1:5" ht="10.7" customHeight="1" x14ac:dyDescent="0.2">
      <c r="A43" s="76"/>
      <c r="B43" s="264"/>
      <c r="C43" s="265"/>
      <c r="E43" s="37"/>
    </row>
    <row r="44" spans="1:5" ht="10.7" customHeight="1" x14ac:dyDescent="0.2">
      <c r="A44" s="76"/>
      <c r="B44" s="264"/>
      <c r="C44" s="265"/>
      <c r="E44" s="37"/>
    </row>
    <row r="45" spans="1:5" ht="10.7" customHeight="1" x14ac:dyDescent="0.2">
      <c r="A45" s="76"/>
      <c r="B45" s="264"/>
      <c r="C45" s="265"/>
      <c r="E45" s="37"/>
    </row>
    <row r="46" spans="1:5" ht="10.7" customHeight="1" x14ac:dyDescent="0.2">
      <c r="A46" s="76"/>
      <c r="B46" s="264"/>
      <c r="C46" s="265"/>
      <c r="E46" s="37"/>
    </row>
    <row r="47" spans="1:5" ht="10.7" customHeight="1" x14ac:dyDescent="0.2">
      <c r="A47" s="76"/>
      <c r="B47" s="264"/>
      <c r="C47" s="265"/>
      <c r="E47" s="37"/>
    </row>
    <row r="48" spans="1:5" ht="10.7" customHeight="1" x14ac:dyDescent="0.2">
      <c r="A48" s="76"/>
      <c r="B48" s="264"/>
      <c r="C48" s="265"/>
      <c r="E48" s="37"/>
    </row>
    <row r="49" spans="1:5" x14ac:dyDescent="0.2">
      <c r="A49" s="76"/>
      <c r="B49" s="88">
        <v>0</v>
      </c>
      <c r="C49" s="389">
        <v>0</v>
      </c>
      <c r="E49" s="151">
        <f t="shared" ref="E49" si="2">ROUND(B49*C49,0)</f>
        <v>0</v>
      </c>
    </row>
    <row r="50" spans="1:5" ht="9" customHeight="1" thickBot="1" x14ac:dyDescent="0.25">
      <c r="A50" s="77"/>
      <c r="B50" s="50"/>
      <c r="C50" s="51"/>
      <c r="E50" s="152"/>
    </row>
    <row r="51" spans="1:5" x14ac:dyDescent="0.2">
      <c r="A51" s="75" t="s">
        <v>53</v>
      </c>
      <c r="B51" s="42"/>
      <c r="C51" s="43"/>
      <c r="E51" s="37"/>
    </row>
    <row r="52" spans="1:5" x14ac:dyDescent="0.2">
      <c r="A52" s="76" t="s">
        <v>35</v>
      </c>
      <c r="B52" s="44"/>
      <c r="C52" s="45"/>
      <c r="E52" s="37"/>
    </row>
    <row r="53" spans="1:5" ht="13.5" thickBot="1" x14ac:dyDescent="0.25">
      <c r="A53" s="76" t="s">
        <v>36</v>
      </c>
      <c r="B53" s="44"/>
      <c r="C53" s="45"/>
      <c r="E53" s="37"/>
    </row>
    <row r="54" spans="1:5" ht="10.7" customHeight="1" x14ac:dyDescent="0.2">
      <c r="A54" s="76"/>
      <c r="B54" s="48"/>
      <c r="C54" s="49"/>
      <c r="E54" s="37"/>
    </row>
    <row r="55" spans="1:5" ht="10.7" customHeight="1" x14ac:dyDescent="0.2">
      <c r="A55" s="76"/>
      <c r="B55" s="264"/>
      <c r="C55" s="265"/>
      <c r="E55" s="37"/>
    </row>
    <row r="56" spans="1:5" ht="10.7" customHeight="1" x14ac:dyDescent="0.2">
      <c r="A56" s="76"/>
      <c r="B56" s="264"/>
      <c r="C56" s="265"/>
      <c r="E56" s="37"/>
    </row>
    <row r="57" spans="1:5" ht="10.7" customHeight="1" x14ac:dyDescent="0.2">
      <c r="A57" s="76"/>
      <c r="B57" s="264"/>
      <c r="C57" s="265"/>
      <c r="E57" s="37"/>
    </row>
    <row r="58" spans="1:5" ht="10.7" customHeight="1" x14ac:dyDescent="0.2">
      <c r="A58" s="76"/>
      <c r="B58" s="264"/>
      <c r="C58" s="265"/>
      <c r="E58" s="37"/>
    </row>
    <row r="59" spans="1:5" ht="10.7" customHeight="1" x14ac:dyDescent="0.2">
      <c r="A59" s="76"/>
      <c r="B59" s="264"/>
      <c r="C59" s="265"/>
      <c r="E59" s="37"/>
    </row>
    <row r="60" spans="1:5" ht="10.7" customHeight="1" x14ac:dyDescent="0.2">
      <c r="A60" s="76"/>
      <c r="B60" s="264"/>
      <c r="C60" s="265"/>
      <c r="E60" s="37"/>
    </row>
    <row r="61" spans="1:5" ht="10.7" customHeight="1" x14ac:dyDescent="0.2">
      <c r="A61" s="76"/>
      <c r="B61" s="264"/>
      <c r="C61" s="265"/>
      <c r="E61" s="37"/>
    </row>
    <row r="62" spans="1:5" ht="10.7" customHeight="1" x14ac:dyDescent="0.2">
      <c r="A62" s="76"/>
      <c r="B62" s="264"/>
      <c r="C62" s="265"/>
      <c r="E62" s="37"/>
    </row>
    <row r="63" spans="1:5" x14ac:dyDescent="0.2">
      <c r="A63" s="76"/>
      <c r="B63" s="88">
        <v>0</v>
      </c>
      <c r="C63" s="389">
        <v>0</v>
      </c>
      <c r="E63" s="151">
        <f t="shared" ref="E63" si="3">ROUND(B63*C63,0)</f>
        <v>0</v>
      </c>
    </row>
    <row r="64" spans="1:5" ht="9" customHeight="1" thickBot="1" x14ac:dyDescent="0.25">
      <c r="A64" s="77"/>
      <c r="B64" s="50"/>
      <c r="C64" s="51"/>
      <c r="D64" s="352"/>
      <c r="E64" s="39"/>
    </row>
    <row r="65" spans="1:5" x14ac:dyDescent="0.2">
      <c r="A65" s="75" t="s">
        <v>53</v>
      </c>
      <c r="B65" s="42"/>
      <c r="C65" s="43"/>
      <c r="D65" s="353"/>
      <c r="E65" s="34"/>
    </row>
    <row r="66" spans="1:5" x14ac:dyDescent="0.2">
      <c r="A66" s="76" t="s">
        <v>35</v>
      </c>
      <c r="B66" s="44"/>
      <c r="C66" s="45"/>
      <c r="E66" s="37"/>
    </row>
    <row r="67" spans="1:5" ht="13.5" thickBot="1" x14ac:dyDescent="0.25">
      <c r="A67" s="76" t="s">
        <v>36</v>
      </c>
      <c r="B67" s="44"/>
      <c r="C67" s="45"/>
      <c r="E67" s="37"/>
    </row>
    <row r="68" spans="1:5" ht="10.7" customHeight="1" x14ac:dyDescent="0.2">
      <c r="A68" s="76"/>
      <c r="B68" s="48"/>
      <c r="C68" s="49"/>
      <c r="E68" s="37"/>
    </row>
    <row r="69" spans="1:5" ht="10.7" customHeight="1" x14ac:dyDescent="0.2">
      <c r="A69" s="76"/>
      <c r="B69" s="264"/>
      <c r="C69" s="265"/>
      <c r="E69" s="37"/>
    </row>
    <row r="70" spans="1:5" ht="10.7" customHeight="1" x14ac:dyDescent="0.2">
      <c r="A70" s="76"/>
      <c r="B70" s="264"/>
      <c r="C70" s="265"/>
      <c r="E70" s="37"/>
    </row>
    <row r="71" spans="1:5" ht="10.7" customHeight="1" x14ac:dyDescent="0.2">
      <c r="A71" s="76"/>
      <c r="B71" s="264"/>
      <c r="C71" s="265"/>
      <c r="E71" s="37"/>
    </row>
    <row r="72" spans="1:5" ht="10.7" customHeight="1" x14ac:dyDescent="0.2">
      <c r="A72" s="76"/>
      <c r="B72" s="264"/>
      <c r="C72" s="265"/>
      <c r="E72" s="37"/>
    </row>
    <row r="73" spans="1:5" ht="10.7" customHeight="1" x14ac:dyDescent="0.2">
      <c r="A73" s="76"/>
      <c r="B73" s="264"/>
      <c r="C73" s="265"/>
      <c r="E73" s="37"/>
    </row>
    <row r="74" spans="1:5" ht="10.7" customHeight="1" x14ac:dyDescent="0.2">
      <c r="A74" s="76"/>
      <c r="B74" s="264"/>
      <c r="C74" s="265"/>
      <c r="E74" s="37"/>
    </row>
    <row r="75" spans="1:5" ht="10.7" customHeight="1" x14ac:dyDescent="0.2">
      <c r="A75" s="76"/>
      <c r="B75" s="264"/>
      <c r="C75" s="265"/>
      <c r="E75" s="37"/>
    </row>
    <row r="76" spans="1:5" x14ac:dyDescent="0.2">
      <c r="A76" s="76"/>
      <c r="B76" s="88">
        <v>0</v>
      </c>
      <c r="C76" s="389">
        <v>0</v>
      </c>
      <c r="E76" s="151">
        <f t="shared" ref="E76" si="4">ROUND(B76*C76,0)</f>
        <v>0</v>
      </c>
    </row>
    <row r="77" spans="1:5" ht="10.7" customHeight="1" thickBot="1" x14ac:dyDescent="0.25">
      <c r="A77" s="87"/>
      <c r="B77" s="50"/>
      <c r="C77" s="51"/>
      <c r="D77" s="352"/>
      <c r="E77" s="39"/>
    </row>
    <row r="78" spans="1:5" x14ac:dyDescent="0.2">
      <c r="A78" s="85" t="s">
        <v>53</v>
      </c>
      <c r="B78" s="44"/>
      <c r="C78" s="45"/>
      <c r="E78" s="37"/>
    </row>
    <row r="79" spans="1:5" x14ac:dyDescent="0.2">
      <c r="A79" s="76" t="s">
        <v>35</v>
      </c>
      <c r="B79" s="44"/>
      <c r="C79" s="45"/>
      <c r="E79" s="37"/>
    </row>
    <row r="80" spans="1:5" ht="13.5" thickBot="1" x14ac:dyDescent="0.25">
      <c r="A80" s="76" t="s">
        <v>36</v>
      </c>
      <c r="B80" s="44"/>
      <c r="C80" s="45"/>
      <c r="E80" s="37"/>
    </row>
    <row r="81" spans="1:5" ht="9" customHeight="1" x14ac:dyDescent="0.2">
      <c r="A81" s="76"/>
      <c r="B81" s="48"/>
      <c r="C81" s="49"/>
      <c r="E81" s="37"/>
    </row>
    <row r="82" spans="1:5" ht="10.7" customHeight="1" x14ac:dyDescent="0.2">
      <c r="A82" s="76"/>
      <c r="B82" s="264"/>
      <c r="C82" s="265"/>
      <c r="E82" s="37"/>
    </row>
    <row r="83" spans="1:5" ht="10.7" customHeight="1" x14ac:dyDescent="0.2">
      <c r="A83" s="76"/>
      <c r="B83" s="264"/>
      <c r="C83" s="265"/>
      <c r="E83" s="37"/>
    </row>
    <row r="84" spans="1:5" ht="10.7" customHeight="1" x14ac:dyDescent="0.2">
      <c r="A84" s="76"/>
      <c r="B84" s="264"/>
      <c r="C84" s="265"/>
      <c r="E84" s="37"/>
    </row>
    <row r="85" spans="1:5" ht="10.7" customHeight="1" x14ac:dyDescent="0.2">
      <c r="A85" s="76"/>
      <c r="B85" s="264"/>
      <c r="C85" s="265"/>
      <c r="E85" s="37"/>
    </row>
    <row r="86" spans="1:5" x14ac:dyDescent="0.2">
      <c r="A86" s="76"/>
      <c r="B86" s="88">
        <v>0</v>
      </c>
      <c r="C86" s="389">
        <v>0</v>
      </c>
      <c r="E86" s="151">
        <f t="shared" ref="E86" si="5">ROUND(B86*C86,0)</f>
        <v>0</v>
      </c>
    </row>
    <row r="87" spans="1:5" ht="9" customHeight="1" thickBot="1" x14ac:dyDescent="0.25">
      <c r="A87" s="87"/>
      <c r="B87" s="50"/>
      <c r="C87" s="51"/>
      <c r="E87" s="152"/>
    </row>
    <row r="88" spans="1:5" x14ac:dyDescent="0.2">
      <c r="A88" s="75" t="s">
        <v>53</v>
      </c>
      <c r="B88" s="42"/>
      <c r="C88" s="43"/>
      <c r="E88" s="37"/>
    </row>
    <row r="89" spans="1:5" x14ac:dyDescent="0.2">
      <c r="A89" s="76" t="s">
        <v>35</v>
      </c>
      <c r="B89" s="44"/>
      <c r="C89" s="45"/>
      <c r="E89" s="37"/>
    </row>
    <row r="90" spans="1:5" ht="13.5" thickBot="1" x14ac:dyDescent="0.25">
      <c r="A90" s="76" t="s">
        <v>36</v>
      </c>
      <c r="B90" s="44"/>
      <c r="C90" s="45"/>
      <c r="E90" s="37"/>
    </row>
    <row r="91" spans="1:5" ht="10.7" customHeight="1" x14ac:dyDescent="0.2">
      <c r="A91" s="76"/>
      <c r="B91" s="48"/>
      <c r="C91" s="49"/>
      <c r="E91" s="37"/>
    </row>
    <row r="92" spans="1:5" ht="10.7" customHeight="1" x14ac:dyDescent="0.2">
      <c r="A92" s="76"/>
      <c r="B92" s="264"/>
      <c r="C92" s="265"/>
      <c r="E92" s="37"/>
    </row>
    <row r="93" spans="1:5" ht="10.7" customHeight="1" x14ac:dyDescent="0.2">
      <c r="A93" s="76"/>
      <c r="B93" s="264"/>
      <c r="C93" s="265"/>
      <c r="E93" s="37"/>
    </row>
    <row r="94" spans="1:5" ht="10.7" customHeight="1" x14ac:dyDescent="0.2">
      <c r="A94" s="76"/>
      <c r="B94" s="264"/>
      <c r="C94" s="265"/>
      <c r="E94" s="37"/>
    </row>
    <row r="95" spans="1:5" ht="10.7" customHeight="1" x14ac:dyDescent="0.2">
      <c r="A95" s="76"/>
      <c r="B95" s="264"/>
      <c r="C95" s="265"/>
      <c r="E95" s="37"/>
    </row>
    <row r="96" spans="1:5" x14ac:dyDescent="0.2">
      <c r="A96" s="76"/>
      <c r="B96" s="88">
        <v>0</v>
      </c>
      <c r="C96" s="389">
        <v>0</v>
      </c>
      <c r="E96" s="151">
        <f t="shared" ref="E96" si="6">ROUND(B96*C96,0)</f>
        <v>0</v>
      </c>
    </row>
    <row r="97" spans="1:5" ht="9" customHeight="1" thickBot="1" x14ac:dyDescent="0.25">
      <c r="A97" s="87"/>
      <c r="B97" s="50"/>
      <c r="C97" s="51"/>
      <c r="E97" s="152"/>
    </row>
    <row r="98" spans="1:5" x14ac:dyDescent="0.2">
      <c r="A98" s="75" t="s">
        <v>53</v>
      </c>
      <c r="B98" s="42"/>
      <c r="C98" s="43"/>
      <c r="E98" s="37"/>
    </row>
    <row r="99" spans="1:5" x14ac:dyDescent="0.2">
      <c r="A99" s="76" t="s">
        <v>35</v>
      </c>
      <c r="B99" s="44"/>
      <c r="C99" s="45"/>
      <c r="E99" s="37"/>
    </row>
    <row r="100" spans="1:5" ht="13.5" thickBot="1" x14ac:dyDescent="0.25">
      <c r="A100" s="76" t="s">
        <v>36</v>
      </c>
      <c r="B100" s="44"/>
      <c r="C100" s="45"/>
      <c r="E100" s="37"/>
    </row>
    <row r="101" spans="1:5" ht="10.7" customHeight="1" x14ac:dyDescent="0.2">
      <c r="A101" s="76"/>
      <c r="B101" s="48"/>
      <c r="C101" s="49"/>
      <c r="E101" s="37"/>
    </row>
    <row r="102" spans="1:5" ht="10.7" customHeight="1" x14ac:dyDescent="0.2">
      <c r="A102" s="76"/>
      <c r="B102" s="264"/>
      <c r="C102" s="265"/>
      <c r="E102" s="37"/>
    </row>
    <row r="103" spans="1:5" ht="10.7" customHeight="1" x14ac:dyDescent="0.2">
      <c r="A103" s="76"/>
      <c r="B103" s="264"/>
      <c r="C103" s="265"/>
      <c r="E103" s="37"/>
    </row>
    <row r="104" spans="1:5" ht="10.7" customHeight="1" x14ac:dyDescent="0.2">
      <c r="A104" s="76"/>
      <c r="B104" s="264"/>
      <c r="C104" s="265"/>
      <c r="E104" s="37"/>
    </row>
    <row r="105" spans="1:5" ht="10.7" customHeight="1" x14ac:dyDescent="0.2">
      <c r="A105" s="76"/>
      <c r="B105" s="264"/>
      <c r="C105" s="265"/>
      <c r="E105" s="37"/>
    </row>
    <row r="106" spans="1:5" ht="10.7" customHeight="1" x14ac:dyDescent="0.2">
      <c r="A106" s="76"/>
      <c r="B106" s="264"/>
      <c r="C106" s="265"/>
      <c r="E106" s="37"/>
    </row>
    <row r="107" spans="1:5" ht="10.7" customHeight="1" x14ac:dyDescent="0.2">
      <c r="A107" s="76"/>
      <c r="B107" s="88">
        <v>0</v>
      </c>
      <c r="C107" s="389">
        <v>0</v>
      </c>
      <c r="E107" s="151">
        <f t="shared" ref="E107" si="7">ROUND(B107*C107,0)</f>
        <v>0</v>
      </c>
    </row>
    <row r="108" spans="1:5" ht="10.7" customHeight="1" thickBot="1" x14ac:dyDescent="0.25">
      <c r="A108" s="271"/>
      <c r="B108" s="272"/>
      <c r="C108" s="273"/>
      <c r="D108" s="274"/>
      <c r="E108" s="152"/>
    </row>
    <row r="109" spans="1:5" ht="10.7" customHeight="1" x14ac:dyDescent="0.2">
      <c r="A109" s="75" t="s">
        <v>53</v>
      </c>
      <c r="B109" s="42"/>
      <c r="C109" s="43"/>
      <c r="E109" s="37"/>
    </row>
    <row r="110" spans="1:5" x14ac:dyDescent="0.2">
      <c r="A110" s="76" t="s">
        <v>35</v>
      </c>
      <c r="B110" s="44"/>
      <c r="C110" s="45"/>
      <c r="E110" s="37"/>
    </row>
    <row r="111" spans="1:5" ht="13.5" thickBot="1" x14ac:dyDescent="0.25">
      <c r="A111" s="76" t="s">
        <v>36</v>
      </c>
      <c r="B111" s="44"/>
      <c r="C111" s="45"/>
      <c r="E111" s="37"/>
    </row>
    <row r="112" spans="1:5" ht="10.7" customHeight="1" x14ac:dyDescent="0.2">
      <c r="A112" s="76"/>
      <c r="B112" s="48"/>
      <c r="C112" s="49"/>
      <c r="E112" s="37"/>
    </row>
    <row r="113" spans="1:5" ht="10.7" customHeight="1" x14ac:dyDescent="0.2">
      <c r="A113" s="76"/>
      <c r="B113" s="264"/>
      <c r="C113" s="265"/>
      <c r="E113" s="37"/>
    </row>
    <row r="114" spans="1:5" ht="10.7" customHeight="1" x14ac:dyDescent="0.2">
      <c r="A114" s="76"/>
      <c r="B114" s="264"/>
      <c r="C114" s="265"/>
      <c r="E114" s="37"/>
    </row>
    <row r="115" spans="1:5" ht="10.7" customHeight="1" x14ac:dyDescent="0.2">
      <c r="A115" s="76"/>
      <c r="B115" s="264"/>
      <c r="C115" s="265"/>
      <c r="E115" s="37"/>
    </row>
    <row r="116" spans="1:5" ht="10.7" customHeight="1" x14ac:dyDescent="0.2">
      <c r="A116" s="76"/>
      <c r="B116" s="264"/>
      <c r="C116" s="265"/>
      <c r="E116" s="37"/>
    </row>
    <row r="117" spans="1:5" ht="10.7" customHeight="1" x14ac:dyDescent="0.2">
      <c r="A117" s="76"/>
      <c r="B117" s="264"/>
      <c r="C117" s="265"/>
      <c r="E117" s="37"/>
    </row>
    <row r="118" spans="1:5" ht="10.7" customHeight="1" x14ac:dyDescent="0.2">
      <c r="A118" s="76"/>
      <c r="B118" s="88">
        <v>0</v>
      </c>
      <c r="C118" s="389">
        <v>0</v>
      </c>
      <c r="E118" s="151">
        <f t="shared" ref="E118" si="8">ROUND(B118*C118,0)</f>
        <v>0</v>
      </c>
    </row>
    <row r="119" spans="1:5" ht="10.7" customHeight="1" thickBot="1" x14ac:dyDescent="0.25">
      <c r="A119" s="87"/>
      <c r="B119" s="50"/>
      <c r="C119" s="51"/>
      <c r="D119" s="352"/>
      <c r="E119" s="39"/>
    </row>
    <row r="120" spans="1:5" ht="9" customHeight="1" x14ac:dyDescent="0.2">
      <c r="A120" s="349"/>
    </row>
    <row r="121" spans="1:5" ht="9" customHeight="1" x14ac:dyDescent="0.2">
      <c r="A121" s="349"/>
    </row>
    <row r="122" spans="1:5" ht="13.5" thickBot="1" x14ac:dyDescent="0.25"/>
    <row r="123" spans="1:5" ht="12" customHeight="1" x14ac:dyDescent="0.2">
      <c r="B123" s="34"/>
      <c r="C123" s="52"/>
      <c r="E123" s="112"/>
    </row>
    <row r="124" spans="1:5" ht="12" customHeight="1" x14ac:dyDescent="0.2">
      <c r="A124" s="1" t="s">
        <v>54</v>
      </c>
      <c r="B124" s="86">
        <f>ROUND(SUM(B11:B119),0)</f>
        <v>0</v>
      </c>
      <c r="C124" s="52"/>
      <c r="E124" s="189">
        <f>ROUND(SUM(E11:E119),0)</f>
        <v>0</v>
      </c>
    </row>
    <row r="125" spans="1:5" ht="12" customHeight="1" thickBot="1" x14ac:dyDescent="0.25">
      <c r="B125" s="53"/>
      <c r="C125" s="52"/>
      <c r="E125" s="129"/>
    </row>
    <row r="127" spans="1:5" x14ac:dyDescent="0.2">
      <c r="A127" s="11"/>
    </row>
    <row r="128" spans="1:5" x14ac:dyDescent="0.2">
      <c r="A128" s="11"/>
    </row>
    <row r="129" spans="1:2" x14ac:dyDescent="0.2">
      <c r="A129" s="347" t="s">
        <v>127</v>
      </c>
      <c r="B129" s="344"/>
    </row>
  </sheetData>
  <customSheetViews>
    <customSheetView guid="{2F59E3B2-3C61-4F63-9DE3-091B5ED3866F}" fitToPage="1">
      <selection activeCell="F18" sqref="E18:F18"/>
      <pageMargins left="0.25" right="0.25" top="0.97" bottom="0.75" header="0.3" footer="0.3"/>
      <printOptions horizontalCentered="1"/>
      <pageSetup scale="89" fitToHeight="0" pageOrder="overThenDown" orientation="portrait" horizontalDpi="4294967295" r:id="rId1"/>
      <headerFooter alignWithMargins="0">
        <oddHeader>&amp;CCOUNTY OF LOS ANGELES - DEPARTMENT OF PUBLIC HEALTH
DIVISION OF HIV AND STD PROGRAMS 
BUDGET JUSTIFICATION FOR CONSULTANT AND CONTRACTUAL SERVICES</oddHeader>
        <oddFooter>&amp;L&amp;8Contract budget forms&amp;R&amp;8Rev. 10/16</oddFooter>
      </headerFooter>
    </customSheetView>
    <customSheetView guid="{1AA5F058-BB85-4A98-B7A7-DAA92FA1CF15}" fitToPage="1">
      <selection activeCell="F18" sqref="E18:F18"/>
      <pageMargins left="0.25" right="0.25" top="0.97" bottom="0.75" header="0.3" footer="0.3"/>
      <printOptions horizontalCentered="1"/>
      <pageSetup scale="89" fitToHeight="0" pageOrder="overThenDown" orientation="portrait" horizontalDpi="4294967295" r:id="rId2"/>
      <headerFooter alignWithMargins="0">
        <oddHeader>&amp;CCOUNTY OF LOS ANGELES - DEPARTMENT OF PUBLIC HEALTH
DIVISION OF HIV AND STD PROGRAMS 
BUDGET JUSTIFICATION FOR CONSULTANT AND CONTRACTUAL SERVICES</oddHeader>
        <oddFooter>&amp;L&amp;8Contract budget forms&amp;R&amp;8Rev. 10/16</oddFooter>
      </headerFooter>
    </customSheetView>
    <customSheetView guid="{8B160EC7-72C1-4057-B44E-F52F7AE3745E}" fitToPage="1">
      <selection activeCell="F18" sqref="E18:F18"/>
      <pageMargins left="0.25" right="0.25" top="0.97" bottom="0.75" header="0.3" footer="0.3"/>
      <printOptions horizontalCentered="1"/>
      <pageSetup scale="89" fitToHeight="0" pageOrder="overThenDown" orientation="portrait" horizontalDpi="4294967295" r:id="rId3"/>
      <headerFooter alignWithMargins="0">
        <oddHeader>&amp;CCOUNTY OF LOS ANGELES - DEPARTMENT OF PUBLIC HEALTH
DIVISION OF HIV AND STD PROGRAMS 
BUDGET JUSTIFICATION FOR CONSULTANT AND CONTRACTUAL SERVICES</oddHeader>
        <oddFooter>&amp;L&amp;8Contract budget forms&amp;R&amp;8Rev. 10/16</oddFooter>
      </headerFooter>
    </customSheetView>
  </customSheetViews>
  <phoneticPr fontId="0" type="noConversion"/>
  <printOptions horizontalCentered="1"/>
  <pageMargins left="0.25" right="0.25" top="1" bottom="0.25" header="0.3" footer="0.05"/>
  <pageSetup scale="85" fitToHeight="0" pageOrder="overThenDown" orientation="portrait" r:id="rId4"/>
  <headerFooter alignWithMargins="0">
    <oddHeader>&amp;C&amp;11COUNTY OF LOS ANGELES - DEPARTMENT OF PUBLIC HEALTH
DIVISION OF HIV AND STD PROGRAMS 
BUDGET JUSTIFICATION FOR CONSULTANT AND CONTRACTUAL SERVICES</oddHeader>
    <oddFooter>&amp;L&amp;8Contract budget forms&amp;R&amp;8Rev. 12/18</oddFooter>
  </headerFooter>
  <rowBreaks count="1" manualBreakCount="1">
    <brk id="64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8"/>
  <sheetViews>
    <sheetView zoomScaleNormal="100" workbookViewId="0">
      <selection activeCell="P15" sqref="P15"/>
    </sheetView>
  </sheetViews>
  <sheetFormatPr defaultColWidth="9.140625" defaultRowHeight="12.75" x14ac:dyDescent="0.2"/>
  <cols>
    <col min="1" max="1" width="71.42578125" style="1" customWidth="1"/>
    <col min="2" max="2" width="21.5703125" style="1" customWidth="1"/>
    <col min="3" max="16384" width="9.140625" style="1"/>
  </cols>
  <sheetData>
    <row r="1" spans="1:4" customFormat="1" x14ac:dyDescent="0.2">
      <c r="A1" s="1"/>
      <c r="B1" s="1"/>
      <c r="C1" s="1"/>
      <c r="D1" s="1"/>
    </row>
    <row r="2" spans="1:4" customFormat="1" x14ac:dyDescent="0.2">
      <c r="A2" s="71" t="str">
        <f>'Budget-Summary'!A1&amp;'Budget-Summary'!B1</f>
        <v xml:space="preserve">AGENCY NAME:  </v>
      </c>
      <c r="B2" s="1"/>
      <c r="C2" s="1"/>
      <c r="D2" s="1"/>
    </row>
    <row r="3" spans="1:4" customFormat="1" x14ac:dyDescent="0.2">
      <c r="A3" s="1"/>
      <c r="B3" s="1"/>
      <c r="C3" s="1"/>
      <c r="D3" s="1"/>
    </row>
    <row r="4" spans="1:4" customFormat="1" x14ac:dyDescent="0.2">
      <c r="A4" s="71" t="str">
        <f>'Budget-Summary'!A3&amp;'Budget-Summary'!B3</f>
        <v xml:space="preserve">CONTRACT NUMBER:  </v>
      </c>
      <c r="B4" s="1"/>
      <c r="C4" s="1"/>
      <c r="D4" s="1"/>
    </row>
    <row r="5" spans="1:4" customFormat="1" x14ac:dyDescent="0.2">
      <c r="A5" s="1"/>
      <c r="B5" s="1"/>
      <c r="C5" s="1"/>
      <c r="D5" s="1"/>
    </row>
    <row r="6" spans="1:4" customFormat="1" x14ac:dyDescent="0.2">
      <c r="A6" s="71" t="str">
        <f>'Budget-Summary'!A5&amp;'Budget-Summary'!B5</f>
        <v xml:space="preserve">SCHEDULE NUMBER:  </v>
      </c>
      <c r="B6" s="1"/>
      <c r="C6" s="1"/>
      <c r="D6" s="1"/>
    </row>
    <row r="7" spans="1:4" customFormat="1" x14ac:dyDescent="0.2">
      <c r="A7" s="1"/>
      <c r="B7" s="1"/>
      <c r="C7" s="1"/>
      <c r="D7" s="1"/>
    </row>
    <row r="8" spans="1:4" customFormat="1" x14ac:dyDescent="0.2">
      <c r="A8" s="71" t="str">
        <f>'Budget-Summary'!A7&amp;'Budget-Summary'!B7</f>
        <v xml:space="preserve">BUDGET PERIOD:  </v>
      </c>
      <c r="B8" s="1"/>
      <c r="C8" s="1"/>
      <c r="D8" s="1"/>
    </row>
    <row r="9" spans="1:4" customFormat="1" x14ac:dyDescent="0.2">
      <c r="A9" s="1"/>
      <c r="B9" s="1"/>
      <c r="C9" s="1"/>
      <c r="D9" s="1"/>
    </row>
    <row r="10" spans="1:4" customFormat="1" x14ac:dyDescent="0.2">
      <c r="A10" s="71" t="str">
        <f>'Budget-Summary'!A9&amp;'Budget-Summary'!B9</f>
        <v xml:space="preserve">SERVICE CATEGORY:  </v>
      </c>
      <c r="B10" s="1"/>
      <c r="C10" s="1"/>
      <c r="D10" s="1"/>
    </row>
    <row r="11" spans="1:4" customFormat="1" x14ac:dyDescent="0.2">
      <c r="A11" s="1"/>
      <c r="B11" s="1"/>
      <c r="C11" s="1"/>
      <c r="D11" s="1"/>
    </row>
    <row r="12" spans="1:4" customFormat="1" ht="13.5" thickBot="1" x14ac:dyDescent="0.25">
      <c r="A12" s="1"/>
      <c r="B12" s="9"/>
      <c r="C12" s="1"/>
      <c r="D12" s="1"/>
    </row>
    <row r="13" spans="1:4" customFormat="1" ht="18" x14ac:dyDescent="0.25">
      <c r="A13" s="419" t="s">
        <v>37</v>
      </c>
      <c r="B13" s="420"/>
      <c r="C13" s="1"/>
      <c r="D13" s="1"/>
    </row>
    <row r="14" spans="1:4" customFormat="1" x14ac:dyDescent="0.2">
      <c r="A14" s="27" t="s">
        <v>8</v>
      </c>
      <c r="B14" s="26"/>
      <c r="C14" s="1"/>
      <c r="D14" s="1"/>
    </row>
    <row r="15" spans="1:4" customFormat="1" x14ac:dyDescent="0.2">
      <c r="A15" s="27" t="s">
        <v>114</v>
      </c>
      <c r="B15" s="26"/>
      <c r="C15" s="1"/>
      <c r="D15" s="1"/>
    </row>
    <row r="16" spans="1:4" customFormat="1" x14ac:dyDescent="0.2">
      <c r="A16" s="27" t="s">
        <v>38</v>
      </c>
      <c r="B16" s="26"/>
      <c r="C16" s="1"/>
      <c r="D16" s="1"/>
    </row>
    <row r="17" spans="1:4" customFormat="1" x14ac:dyDescent="0.2">
      <c r="A17" s="27" t="s">
        <v>39</v>
      </c>
      <c r="B17" s="30"/>
      <c r="C17" s="1"/>
      <c r="D17" s="1"/>
    </row>
    <row r="18" spans="1:4" customFormat="1" x14ac:dyDescent="0.2">
      <c r="A18" s="31" t="s">
        <v>40</v>
      </c>
      <c r="B18" s="30"/>
      <c r="C18" s="1"/>
      <c r="D18" s="1"/>
    </row>
    <row r="19" spans="1:4" customFormat="1" x14ac:dyDescent="0.2">
      <c r="A19" s="27" t="s">
        <v>41</v>
      </c>
      <c r="B19" s="30"/>
      <c r="C19" s="1"/>
      <c r="D19" s="1"/>
    </row>
    <row r="20" spans="1:4" customFormat="1" x14ac:dyDescent="0.2">
      <c r="A20" s="31" t="s">
        <v>45</v>
      </c>
      <c r="B20" s="30"/>
      <c r="C20" s="1"/>
      <c r="D20" s="1"/>
    </row>
    <row r="21" spans="1:4" customFormat="1" x14ac:dyDescent="0.2">
      <c r="A21" s="27" t="s">
        <v>8</v>
      </c>
      <c r="B21" s="32" t="s">
        <v>8</v>
      </c>
      <c r="C21" s="1"/>
      <c r="D21" s="1"/>
    </row>
    <row r="22" spans="1:4" customFormat="1" x14ac:dyDescent="0.2">
      <c r="A22" s="7"/>
      <c r="B22" s="30"/>
      <c r="C22" s="1"/>
      <c r="D22" s="1"/>
    </row>
    <row r="23" spans="1:4" customFormat="1" x14ac:dyDescent="0.2">
      <c r="A23" s="27" t="s">
        <v>42</v>
      </c>
      <c r="B23" s="54"/>
      <c r="C23" s="1"/>
      <c r="D23" s="1"/>
    </row>
    <row r="24" spans="1:4" customFormat="1" x14ac:dyDescent="0.2">
      <c r="A24" s="7"/>
      <c r="B24" s="209" t="s">
        <v>113</v>
      </c>
      <c r="C24" s="1"/>
      <c r="D24" s="1"/>
    </row>
    <row r="25" spans="1:4" customFormat="1" x14ac:dyDescent="0.2">
      <c r="A25" s="27" t="s">
        <v>43</v>
      </c>
      <c r="B25" s="54"/>
      <c r="C25" s="1"/>
      <c r="D25" s="1"/>
    </row>
    <row r="26" spans="1:4" customFormat="1" x14ac:dyDescent="0.2">
      <c r="A26" s="7" t="s">
        <v>55</v>
      </c>
      <c r="B26" s="30"/>
      <c r="C26" s="1"/>
      <c r="D26" s="1"/>
    </row>
    <row r="27" spans="1:4" customFormat="1" ht="13.5" thickBot="1" x14ac:dyDescent="0.25">
      <c r="A27" s="8" t="s">
        <v>8</v>
      </c>
      <c r="B27" s="33" t="s">
        <v>8</v>
      </c>
      <c r="C27" s="1"/>
      <c r="D27" s="1"/>
    </row>
    <row r="28" spans="1:4" customFormat="1" x14ac:dyDescent="0.2">
      <c r="A28" s="1"/>
      <c r="B28" s="1"/>
      <c r="C28" s="1"/>
      <c r="D28" s="1"/>
    </row>
    <row r="29" spans="1:4" ht="20.100000000000001" customHeight="1" x14ac:dyDescent="0.2">
      <c r="A29"/>
      <c r="B29"/>
    </row>
    <row r="30" spans="1:4" ht="20.100000000000001" customHeight="1" x14ac:dyDescent="0.2">
      <c r="A30"/>
      <c r="B30"/>
    </row>
    <row r="31" spans="1:4" ht="20.100000000000001" customHeight="1" x14ac:dyDescent="0.2">
      <c r="A31"/>
      <c r="B31"/>
    </row>
    <row r="32" spans="1:4" ht="20.100000000000001" customHeight="1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</sheetData>
  <customSheetViews>
    <customSheetView guid="{2F59E3B2-3C61-4F63-9DE3-091B5ED3866F}">
      <selection activeCell="A4" sqref="A4"/>
      <pageMargins left="0.25" right="0.25" top="1" bottom="0.75" header="0.3" footer="0.3"/>
      <printOptions horizontalCentered="1"/>
      <pageSetup orientation="portrait" r:id="rId1"/>
      <headerFooter alignWithMargins="0">
        <oddHeader>&amp;CCOUNTY OF LOS ANGELES - DEPARTMENT OF PUBLIC HEALTH
DIVISION OF HIV AND STD PROGRAMS
ADMINISTRATIVE COST CERTIFICATION</oddHeader>
        <oddFooter xml:space="preserve">&amp;L&amp;9Contract budget forms&amp;C                                 &amp;R&amp;9Rev. 10/16
</oddFooter>
      </headerFooter>
    </customSheetView>
    <customSheetView guid="{1AA5F058-BB85-4A98-B7A7-DAA92FA1CF15}">
      <selection activeCell="A4" sqref="A4"/>
      <pageMargins left="0.25" right="0.25" top="1" bottom="0.75" header="0.3" footer="0.3"/>
      <printOptions horizontalCentered="1"/>
      <pageSetup orientation="portrait" r:id="rId2"/>
      <headerFooter alignWithMargins="0">
        <oddHeader>&amp;CCOUNTY OF LOS ANGELES - DEPARTMENT OF PUBLIC HEALTH
DIVISION OF HIV AND STD PROGRAMS
ADMINISTRATIVE COST CERTIFICATION</oddHeader>
        <oddFooter xml:space="preserve">&amp;L&amp;9Contract budget forms&amp;C                                 &amp;R&amp;9Rev. 10/16
</oddFooter>
      </headerFooter>
    </customSheetView>
    <customSheetView guid="{8B160EC7-72C1-4057-B44E-F52F7AE3745E}">
      <selection activeCell="A4" sqref="A4"/>
      <pageMargins left="0.25" right="0.25" top="1" bottom="0.75" header="0.3" footer="0.3"/>
      <printOptions horizontalCentered="1"/>
      <pageSetup orientation="portrait" r:id="rId3"/>
      <headerFooter alignWithMargins="0">
        <oddHeader>&amp;CCOUNTY OF LOS ANGELES - DEPARTMENT OF PUBLIC HEALTH
DIVISION OF HIV AND STD PROGRAMS
ADMINISTRATIVE COST CERTIFICATION</oddHeader>
        <oddFooter xml:space="preserve">&amp;L&amp;9Contract budget forms&amp;C                                 &amp;R&amp;9Rev. 10/16
</oddFooter>
      </headerFooter>
    </customSheetView>
  </customSheetViews>
  <mergeCells count="1">
    <mergeCell ref="A13:B13"/>
  </mergeCells>
  <printOptions horizontalCentered="1"/>
  <pageMargins left="0.25" right="0.25" top="1" bottom="0.75" header="0.3" footer="0.3"/>
  <pageSetup orientation="portrait" r:id="rId4"/>
  <headerFooter alignWithMargins="0">
    <oddHeader>&amp;C&amp;11COUNTY OF LOS ANGELES - DEPARTMENT OF PUBLIC HEALTH
DIVISION OF HIV AND STD PROGRAMS
ADMINISTRATIVE COST CERTIFICATION</oddHeader>
    <oddFooter xml:space="preserve">&amp;L&amp;9Contract budget forms&amp;C                                 &amp;R&amp;9Rev. 12/18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/>
  <dimension ref="A2:C35"/>
  <sheetViews>
    <sheetView zoomScaleNormal="100" workbookViewId="0">
      <selection activeCell="P15" sqref="P15"/>
    </sheetView>
  </sheetViews>
  <sheetFormatPr defaultColWidth="9.140625" defaultRowHeight="12.75" x14ac:dyDescent="0.2"/>
  <cols>
    <col min="1" max="1" width="35.140625" style="1" customWidth="1"/>
    <col min="2" max="2" width="36.140625" style="1" customWidth="1"/>
    <col min="3" max="3" width="21.28515625" style="1" customWidth="1"/>
    <col min="4" max="16384" width="9.140625" style="1"/>
  </cols>
  <sheetData>
    <row r="2" spans="1:3" x14ac:dyDescent="0.2">
      <c r="A2" s="71" t="str">
        <f>'Budget-Summary'!A1&amp;'Budget-Summary'!B1</f>
        <v xml:space="preserve">AGENCY NAME:  </v>
      </c>
    </row>
    <row r="4" spans="1:3" x14ac:dyDescent="0.2">
      <c r="A4" s="71" t="str">
        <f>'Budget-Summary'!A3&amp;'Budget-Summary'!B3</f>
        <v xml:space="preserve">CONTRACT NUMBER:  </v>
      </c>
    </row>
    <row r="6" spans="1:3" x14ac:dyDescent="0.2">
      <c r="A6" s="71" t="str">
        <f>'Budget-Summary'!A5&amp;'Budget-Summary'!B5</f>
        <v xml:space="preserve">SCHEDULE NUMBER:  </v>
      </c>
    </row>
    <row r="8" spans="1:3" x14ac:dyDescent="0.2">
      <c r="A8" s="71" t="str">
        <f>'Budget-Summary'!A7&amp;'Budget-Summary'!B7</f>
        <v xml:space="preserve">BUDGET PERIOD:  </v>
      </c>
    </row>
    <row r="10" spans="1:3" x14ac:dyDescent="0.2">
      <c r="A10" s="71" t="str">
        <f>'Budget-Summary'!A9&amp;'Budget-Summary'!B9</f>
        <v xml:space="preserve">SERVICE CATEGORY:  </v>
      </c>
    </row>
    <row r="11" spans="1:3" ht="13.5" thickBot="1" x14ac:dyDescent="0.25"/>
    <row r="12" spans="1:3" x14ac:dyDescent="0.2">
      <c r="A12" s="2"/>
      <c r="B12" s="13"/>
      <c r="C12" s="3"/>
    </row>
    <row r="13" spans="1:3" ht="18.75" customHeight="1" thickBot="1" x14ac:dyDescent="0.3">
      <c r="A13" s="204" t="s">
        <v>46</v>
      </c>
      <c r="B13" s="192"/>
      <c r="C13" s="169"/>
    </row>
    <row r="14" spans="1:3" ht="20.100000000000001" customHeight="1" x14ac:dyDescent="0.2">
      <c r="A14" s="25"/>
      <c r="B14" s="16"/>
      <c r="C14" s="168"/>
    </row>
    <row r="15" spans="1:3" ht="20.100000000000001" customHeight="1" x14ac:dyDescent="0.2">
      <c r="A15" s="170"/>
      <c r="B15" s="193"/>
      <c r="C15" s="171" t="s">
        <v>2</v>
      </c>
    </row>
    <row r="16" spans="1:3" ht="20.100000000000001" customHeight="1" x14ac:dyDescent="0.2">
      <c r="A16" s="7"/>
      <c r="C16" s="166"/>
    </row>
    <row r="17" spans="1:3" ht="20.100000000000001" customHeight="1" x14ac:dyDescent="0.2">
      <c r="A17" s="300" t="s">
        <v>47</v>
      </c>
      <c r="B17" s="194"/>
      <c r="C17" s="57">
        <f>'Budget-Summary'!C33</f>
        <v>0</v>
      </c>
    </row>
    <row r="18" spans="1:3" ht="20.100000000000001" customHeight="1" x14ac:dyDescent="0.2">
      <c r="A18" s="301"/>
      <c r="B18" s="195"/>
      <c r="C18" s="6"/>
    </row>
    <row r="19" spans="1:3" ht="20.100000000000001" customHeight="1" x14ac:dyDescent="0.2">
      <c r="A19" s="300" t="s">
        <v>56</v>
      </c>
      <c r="B19" s="194"/>
      <c r="C19" s="299"/>
    </row>
    <row r="20" spans="1:3" ht="20.100000000000001" customHeight="1" x14ac:dyDescent="0.2">
      <c r="A20" s="301"/>
      <c r="B20" s="195"/>
      <c r="C20" s="6"/>
    </row>
    <row r="21" spans="1:3" ht="20.100000000000001" customHeight="1" x14ac:dyDescent="0.2">
      <c r="A21" s="300" t="s">
        <v>57</v>
      </c>
      <c r="B21" s="194"/>
      <c r="C21" s="57" t="e">
        <f>ROUND(C17/C19,0)</f>
        <v>#DIV/0!</v>
      </c>
    </row>
    <row r="22" spans="1:3" ht="20.100000000000001" customHeight="1" x14ac:dyDescent="0.2">
      <c r="A22" s="328"/>
      <c r="B22" s="354"/>
      <c r="C22" s="355"/>
    </row>
    <row r="23" spans="1:3" ht="20.100000000000001" customHeight="1" x14ac:dyDescent="0.2">
      <c r="A23" s="328" t="s">
        <v>129</v>
      </c>
      <c r="B23" s="354"/>
      <c r="C23" s="299"/>
    </row>
    <row r="24" spans="1:3" ht="20.100000000000001" customHeight="1" x14ac:dyDescent="0.2">
      <c r="A24" s="301"/>
      <c r="B24" s="195"/>
      <c r="C24" s="6"/>
    </row>
    <row r="25" spans="1:3" ht="20.100000000000001" customHeight="1" thickBot="1" x14ac:dyDescent="0.25">
      <c r="A25" s="302" t="s">
        <v>48</v>
      </c>
      <c r="B25" s="196"/>
      <c r="C25" s="167" t="e">
        <f>ROUND(C17/C23,0)</f>
        <v>#DIV/0!</v>
      </c>
    </row>
    <row r="26" spans="1:3" ht="20.100000000000001" customHeight="1" x14ac:dyDescent="0.2">
      <c r="A26"/>
      <c r="B26"/>
      <c r="C26"/>
    </row>
    <row r="27" spans="1:3" ht="20.100000000000001" customHeight="1" x14ac:dyDescent="0.2">
      <c r="A27"/>
      <c r="B27"/>
      <c r="C27"/>
    </row>
    <row r="28" spans="1:3" ht="20.100000000000001" customHeight="1" x14ac:dyDescent="0.2">
      <c r="A28"/>
      <c r="B28"/>
      <c r="C28"/>
    </row>
    <row r="29" spans="1:3" ht="20.100000000000001" customHeight="1" x14ac:dyDescent="0.2">
      <c r="A29"/>
      <c r="B29"/>
      <c r="C29"/>
    </row>
    <row r="30" spans="1:3" ht="20.100000000000001" customHeight="1" x14ac:dyDescent="0.2">
      <c r="A30"/>
      <c r="B30"/>
      <c r="C30"/>
    </row>
    <row r="31" spans="1:3" ht="20.100000000000001" customHeight="1" x14ac:dyDescent="0.2">
      <c r="A31"/>
      <c r="B31"/>
      <c r="C31"/>
    </row>
    <row r="32" spans="1:3" ht="20.100000000000001" customHeight="1" x14ac:dyDescent="0.2">
      <c r="A32"/>
      <c r="B32"/>
      <c r="C32"/>
    </row>
    <row r="33" spans="1:3" x14ac:dyDescent="0.2">
      <c r="A33"/>
      <c r="B33"/>
      <c r="C33"/>
    </row>
    <row r="34" spans="1:3" x14ac:dyDescent="0.2">
      <c r="A34"/>
      <c r="B34"/>
      <c r="C34"/>
    </row>
    <row r="35" spans="1:3" x14ac:dyDescent="0.2">
      <c r="A35"/>
      <c r="B35"/>
      <c r="C35"/>
    </row>
  </sheetData>
  <customSheetViews>
    <customSheetView guid="{2F59E3B2-3C61-4F63-9DE3-091B5ED3866F}">
      <selection activeCell="C17" sqref="C17"/>
      <pageMargins left="0.25" right="0.25" top="1" bottom="0.75" header="0.5" footer="0.5"/>
      <printOptions horizontalCentered="1"/>
      <pageSetup scale="95" orientation="portrait" horizontalDpi="4294967295" r:id="rId1"/>
      <headerFooter alignWithMargins="0">
        <oddHeader xml:space="preserve">&amp;CCOUNTY OF LOS ANGELES - DEPARTMENT OF PUBLIC HEALTH
DIVISION OF HIV AND STD PROGRAMS 
FEE FOR SERVICE CONTRACTS </oddHeader>
        <oddFooter>&amp;L&amp;9Contract budget forms&amp;C                                 &amp;R&amp;9Rev. 10/16</oddFooter>
      </headerFooter>
    </customSheetView>
    <customSheetView guid="{1AA5F058-BB85-4A98-B7A7-DAA92FA1CF15}">
      <selection activeCell="C17" sqref="C17"/>
      <pageMargins left="0.25" right="0.25" top="1" bottom="0.75" header="0.5" footer="0.5"/>
      <printOptions horizontalCentered="1"/>
      <pageSetup scale="95" orientation="portrait" horizontalDpi="4294967295" r:id="rId2"/>
      <headerFooter alignWithMargins="0">
        <oddHeader xml:space="preserve">&amp;CCOUNTY OF LOS ANGELES - DEPARTMENT OF PUBLIC HEALTH
DIVISION OF HIV AND STD PROGRAMS 
FEE FOR SERVICE CONTRACTS </oddHeader>
        <oddFooter>&amp;L&amp;9Contract budget forms&amp;C                                 &amp;R&amp;9Rev. 10/16</oddFooter>
      </headerFooter>
    </customSheetView>
    <customSheetView guid="{8B160EC7-72C1-4057-B44E-F52F7AE3745E}">
      <selection activeCell="C17" sqref="C17"/>
      <pageMargins left="0.25" right="0.25" top="1" bottom="0.75" header="0.5" footer="0.5"/>
      <printOptions horizontalCentered="1"/>
      <pageSetup scale="95" orientation="portrait" horizontalDpi="4294967295" r:id="rId3"/>
      <headerFooter alignWithMargins="0">
        <oddHeader xml:space="preserve">&amp;CCOUNTY OF LOS ANGELES - DEPARTMENT OF PUBLIC HEALTH
DIVISION OF HIV AND STD PROGRAMS 
FEE FOR SERVICE CONTRACTS </oddHeader>
        <oddFooter>&amp;L&amp;9Contract budget forms&amp;C                                 &amp;R&amp;9Rev. 10/16</oddFooter>
      </headerFooter>
    </customSheetView>
  </customSheetViews>
  <phoneticPr fontId="0" type="noConversion"/>
  <printOptions horizontalCentered="1"/>
  <pageMargins left="0.25" right="0.25" top="1.25" bottom="0.75" header="0.5" footer="0.5"/>
  <pageSetup scale="95" orientation="portrait" r:id="rId4"/>
  <headerFooter alignWithMargins="0">
    <oddHeader xml:space="preserve">&amp;C&amp;11COUNTY OF LOS ANGELES - DEPARTMENT OF PUBLIC HEALTH
DIVISION OF HIV AND STD PROGRAMS 
FEE FOR SERVICE CONTRACTS </oddHeader>
    <oddFooter>&amp;L&amp;9Contract budget forms&amp;C                                 &amp;R&amp;9Rev. 12/18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2:E38"/>
  <sheetViews>
    <sheetView zoomScaleNormal="100" workbookViewId="0">
      <selection activeCell="P15" sqref="P15"/>
    </sheetView>
  </sheetViews>
  <sheetFormatPr defaultColWidth="9.140625" defaultRowHeight="12.75" x14ac:dyDescent="0.2"/>
  <cols>
    <col min="1" max="1" width="30.28515625" style="283" customWidth="1"/>
    <col min="2" max="5" width="15.7109375" style="283" customWidth="1"/>
    <col min="6" max="16384" width="9.140625" style="283"/>
  </cols>
  <sheetData>
    <row r="2" spans="1:5" x14ac:dyDescent="0.2">
      <c r="A2" s="71" t="str">
        <f>'Budget-Summary'!A1&amp;'Budget-Summary'!B1</f>
        <v xml:space="preserve">AGENCY NAME:  </v>
      </c>
      <c r="B2" s="282"/>
      <c r="C2" s="282"/>
      <c r="D2" s="282"/>
    </row>
    <row r="3" spans="1:5" x14ac:dyDescent="0.2">
      <c r="A3" s="1"/>
      <c r="B3" s="284"/>
      <c r="C3" s="284"/>
      <c r="D3" s="284"/>
    </row>
    <row r="4" spans="1:5" x14ac:dyDescent="0.2">
      <c r="A4" s="71" t="str">
        <f>'Budget-Summary'!A3&amp;'Budget-Summary'!B3</f>
        <v xml:space="preserve">CONTRACT NUMBER:  </v>
      </c>
      <c r="B4" s="284"/>
      <c r="C4" s="284"/>
      <c r="D4" s="284"/>
    </row>
    <row r="5" spans="1:5" x14ac:dyDescent="0.2">
      <c r="A5" s="1"/>
      <c r="B5" s="284"/>
      <c r="C5" s="284"/>
      <c r="D5" s="284"/>
    </row>
    <row r="6" spans="1:5" x14ac:dyDescent="0.2">
      <c r="A6" s="71" t="str">
        <f>'Budget-Summary'!A5&amp;'Budget-Summary'!B5</f>
        <v xml:space="preserve">SCHEDULE NUMBER:  </v>
      </c>
      <c r="B6" s="284"/>
      <c r="C6" s="284"/>
      <c r="D6" s="284"/>
    </row>
    <row r="7" spans="1:5" x14ac:dyDescent="0.2">
      <c r="A7" s="1"/>
      <c r="B7" s="284"/>
      <c r="C7" s="284"/>
      <c r="D7" s="284"/>
    </row>
    <row r="8" spans="1:5" x14ac:dyDescent="0.2">
      <c r="A8" s="71" t="str">
        <f>'Budget-Summary'!A7&amp;'Budget-Summary'!B7</f>
        <v xml:space="preserve">BUDGET PERIOD:  </v>
      </c>
      <c r="B8" s="284"/>
      <c r="C8" s="284"/>
      <c r="D8" s="284"/>
    </row>
    <row r="9" spans="1:5" x14ac:dyDescent="0.2">
      <c r="A9" s="1"/>
      <c r="B9" s="284"/>
      <c r="C9" s="284"/>
      <c r="D9" s="284"/>
    </row>
    <row r="10" spans="1:5" x14ac:dyDescent="0.2">
      <c r="A10" s="71" t="str">
        <f>'Budget-Summary'!A9&amp;'Budget-Summary'!B9</f>
        <v xml:space="preserve">SERVICE CATEGORY:  </v>
      </c>
      <c r="B10" s="284"/>
      <c r="C10" s="284"/>
      <c r="D10" s="284"/>
      <c r="E10" s="285"/>
    </row>
    <row r="11" spans="1:5" ht="13.5" thickBot="1" x14ac:dyDescent="0.25"/>
    <row r="12" spans="1:5" x14ac:dyDescent="0.2">
      <c r="A12" s="286"/>
      <c r="B12" s="287"/>
      <c r="C12" s="287"/>
      <c r="D12" s="287"/>
      <c r="E12" s="288"/>
    </row>
    <row r="13" spans="1:5" ht="18.75" customHeight="1" thickBot="1" x14ac:dyDescent="0.3">
      <c r="A13" s="289" t="s">
        <v>46</v>
      </c>
      <c r="B13" s="290"/>
      <c r="C13" s="290"/>
      <c r="D13" s="290"/>
      <c r="E13" s="291"/>
    </row>
    <row r="14" spans="1:5" ht="20.100000000000001" customHeight="1" x14ac:dyDescent="0.2">
      <c r="A14" s="292"/>
      <c r="B14" s="356"/>
      <c r="C14" s="357"/>
      <c r="D14" s="356"/>
      <c r="E14" s="293"/>
    </row>
    <row r="15" spans="1:5" ht="20.100000000000001" customHeight="1" x14ac:dyDescent="0.2">
      <c r="A15" s="294"/>
      <c r="B15" s="361" t="s">
        <v>116</v>
      </c>
      <c r="C15" s="362" t="s">
        <v>117</v>
      </c>
      <c r="D15" s="362" t="s">
        <v>128</v>
      </c>
      <c r="E15" s="295" t="s">
        <v>2</v>
      </c>
    </row>
    <row r="16" spans="1:5" ht="20.100000000000001" customHeight="1" x14ac:dyDescent="0.2">
      <c r="A16" s="296"/>
      <c r="B16" s="297"/>
      <c r="D16" s="358"/>
      <c r="E16" s="298"/>
    </row>
    <row r="17" spans="1:5" ht="20.100000000000001" customHeight="1" x14ac:dyDescent="0.2">
      <c r="A17" s="303" t="s">
        <v>47</v>
      </c>
      <c r="B17" s="304"/>
      <c r="C17" s="305"/>
      <c r="D17" s="359"/>
      <c r="E17" s="306">
        <f>'Budget-Summary'!C33</f>
        <v>0</v>
      </c>
    </row>
    <row r="18" spans="1:5" ht="20.100000000000001" customHeight="1" x14ac:dyDescent="0.2">
      <c r="A18" s="307"/>
      <c r="B18" s="308"/>
      <c r="C18" s="309"/>
      <c r="D18" s="360"/>
      <c r="E18" s="310"/>
    </row>
    <row r="19" spans="1:5" ht="20.100000000000001" customHeight="1" x14ac:dyDescent="0.2">
      <c r="A19" s="303" t="s">
        <v>118</v>
      </c>
      <c r="B19" s="363"/>
      <c r="C19" s="311"/>
      <c r="D19" s="367"/>
      <c r="E19" s="312">
        <f>ROUND(B19*C19,0)</f>
        <v>0</v>
      </c>
    </row>
    <row r="20" spans="1:5" ht="20.100000000000001" customHeight="1" x14ac:dyDescent="0.2">
      <c r="A20" s="307"/>
      <c r="B20" s="364"/>
      <c r="C20" s="309"/>
      <c r="D20" s="308"/>
      <c r="E20" s="310"/>
    </row>
    <row r="21" spans="1:5" ht="20.100000000000001" customHeight="1" x14ac:dyDescent="0.2">
      <c r="A21" s="303" t="s">
        <v>119</v>
      </c>
      <c r="B21" s="365"/>
      <c r="C21" s="311"/>
      <c r="D21" s="368"/>
      <c r="E21" s="312">
        <f>ROUND(B21*C21,0)</f>
        <v>0</v>
      </c>
    </row>
    <row r="22" spans="1:5" ht="20.100000000000001" customHeight="1" x14ac:dyDescent="0.25">
      <c r="A22" s="313"/>
      <c r="B22" s="366"/>
      <c r="C22" s="314"/>
      <c r="D22" s="369"/>
      <c r="E22" s="315"/>
    </row>
    <row r="23" spans="1:5" ht="20.100000000000001" customHeight="1" x14ac:dyDescent="0.2">
      <c r="A23" s="313" t="s">
        <v>120</v>
      </c>
      <c r="B23" s="366"/>
      <c r="C23" s="311"/>
      <c r="D23" s="369"/>
      <c r="E23" s="312">
        <f>ROUND(B23*C23,0)</f>
        <v>0</v>
      </c>
    </row>
    <row r="24" spans="1:5" ht="20.100000000000001" customHeight="1" x14ac:dyDescent="0.2">
      <c r="A24" s="307"/>
      <c r="B24" s="308"/>
      <c r="C24" s="309"/>
      <c r="D24" s="360"/>
      <c r="E24" s="310"/>
    </row>
    <row r="25" spans="1:5" ht="20.100000000000001" customHeight="1" thickBot="1" x14ac:dyDescent="0.25">
      <c r="A25" s="316" t="s">
        <v>48</v>
      </c>
      <c r="B25" s="317"/>
      <c r="C25" s="318"/>
      <c r="D25" s="370">
        <v>12</v>
      </c>
      <c r="E25" s="319">
        <f>ROUND(E17/D25,0)</f>
        <v>0</v>
      </c>
    </row>
    <row r="26" spans="1:5" ht="20.100000000000001" customHeight="1" x14ac:dyDescent="0.2">
      <c r="D26" s="372"/>
    </row>
    <row r="27" spans="1:5" ht="20.100000000000001" customHeight="1" x14ac:dyDescent="0.2"/>
    <row r="28" spans="1:5" ht="20.100000000000001" customHeight="1" x14ac:dyDescent="0.2">
      <c r="A28" s="371" t="s">
        <v>124</v>
      </c>
    </row>
    <row r="29" spans="1:5" ht="20.100000000000001" customHeight="1" x14ac:dyDescent="0.2"/>
    <row r="30" spans="1:5" ht="20.100000000000001" customHeight="1" x14ac:dyDescent="0.2"/>
    <row r="31" spans="1:5" ht="20.100000000000001" customHeight="1" x14ac:dyDescent="0.2"/>
    <row r="32" spans="1:5" ht="20.100000000000001" customHeight="1" x14ac:dyDescent="0.2">
      <c r="A32" s="1"/>
    </row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</sheetData>
  <printOptions horizontalCentered="1"/>
  <pageMargins left="0.75" right="0.75" top="1.25" bottom="0.4" header="0.5" footer="0.5"/>
  <pageSetup scale="95" orientation="portrait" r:id="rId1"/>
  <headerFooter alignWithMargins="0">
    <oddHeader xml:space="preserve">&amp;C&amp;11COUNTY OF LOS ANGELES - DEPARTMENT OF PUBLIC HEALTH
DIVISION OF HIV AND STD PROGRAMS 
FEE FOR SERVICE CONTRACTS </oddHeader>
    <oddFooter>&amp;L&amp;9CARE budget forms&amp;C                                 &amp;R&amp;9Rev. 12/18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5461E-9E91-432A-AA42-213212D52204}">
  <sheetPr>
    <pageSetUpPr fitToPage="1"/>
  </sheetPr>
  <dimension ref="A1:D34"/>
  <sheetViews>
    <sheetView view="pageBreakPreview" topLeftCell="A22" zoomScaleNormal="100" zoomScaleSheetLayoutView="100" workbookViewId="0">
      <selection activeCell="P15" sqref="P15"/>
    </sheetView>
  </sheetViews>
  <sheetFormatPr defaultColWidth="9.140625" defaultRowHeight="15.75" x14ac:dyDescent="0.25"/>
  <cols>
    <col min="1" max="1" width="28.7109375" style="390" customWidth="1"/>
    <col min="2" max="2" width="38.28515625" style="390" customWidth="1"/>
    <col min="3" max="3" width="23.140625" style="390" customWidth="1"/>
    <col min="4" max="4" width="57.85546875" style="390" customWidth="1"/>
    <col min="5" max="16384" width="9.140625" style="390"/>
  </cols>
  <sheetData>
    <row r="1" spans="1:4" x14ac:dyDescent="0.25">
      <c r="A1" s="422" t="s">
        <v>130</v>
      </c>
      <c r="B1" s="422"/>
      <c r="C1" s="422"/>
      <c r="D1" s="422"/>
    </row>
    <row r="2" spans="1:4" x14ac:dyDescent="0.25">
      <c r="A2" s="423" t="s">
        <v>131</v>
      </c>
      <c r="B2" s="423"/>
      <c r="C2" s="423"/>
      <c r="D2" s="423"/>
    </row>
    <row r="3" spans="1:4" x14ac:dyDescent="0.25">
      <c r="A3" s="423" t="s">
        <v>132</v>
      </c>
      <c r="B3" s="423"/>
      <c r="C3" s="423"/>
      <c r="D3" s="423"/>
    </row>
    <row r="4" spans="1:4" x14ac:dyDescent="0.25">
      <c r="A4" s="423" t="s">
        <v>133</v>
      </c>
      <c r="B4" s="423"/>
      <c r="C4" s="423"/>
      <c r="D4" s="423"/>
    </row>
    <row r="6" spans="1:4" ht="27.75" customHeight="1" x14ac:dyDescent="0.25">
      <c r="A6" s="390" t="s">
        <v>134</v>
      </c>
      <c r="B6" s="391"/>
      <c r="C6" s="391"/>
      <c r="D6" s="391"/>
    </row>
    <row r="7" spans="1:4" ht="27.75" customHeight="1" x14ac:dyDescent="0.25">
      <c r="A7" s="390" t="s">
        <v>135</v>
      </c>
      <c r="B7" s="424"/>
      <c r="C7" s="424"/>
      <c r="D7" s="424"/>
    </row>
    <row r="8" spans="1:4" ht="27.75" customHeight="1" x14ac:dyDescent="0.25">
      <c r="A8" s="390" t="s">
        <v>136</v>
      </c>
      <c r="B8" s="424"/>
      <c r="C8" s="424"/>
      <c r="D8" s="424"/>
    </row>
    <row r="10" spans="1:4" x14ac:dyDescent="0.25">
      <c r="A10" s="390" t="s">
        <v>137</v>
      </c>
      <c r="B10" s="392"/>
    </row>
    <row r="11" spans="1:4" x14ac:dyDescent="0.25">
      <c r="A11" s="390" t="s">
        <v>138</v>
      </c>
      <c r="B11" s="392"/>
    </row>
    <row r="13" spans="1:4" ht="31.5" x14ac:dyDescent="0.25">
      <c r="A13" s="393" t="s">
        <v>139</v>
      </c>
      <c r="B13" s="393"/>
      <c r="C13" s="393" t="s">
        <v>140</v>
      </c>
      <c r="D13" s="394" t="s">
        <v>141</v>
      </c>
    </row>
    <row r="14" spans="1:4" ht="37.5" customHeight="1" x14ac:dyDescent="0.25">
      <c r="A14" s="395" t="s">
        <v>142</v>
      </c>
      <c r="B14" s="391"/>
      <c r="C14" s="391"/>
      <c r="D14" s="391"/>
    </row>
    <row r="15" spans="1:4" ht="37.5" customHeight="1" x14ac:dyDescent="0.25">
      <c r="A15" s="396" t="s">
        <v>143</v>
      </c>
      <c r="B15" s="397"/>
      <c r="C15" s="397"/>
      <c r="D15" s="397"/>
    </row>
    <row r="16" spans="1:4" ht="37.5" customHeight="1" x14ac:dyDescent="0.25">
      <c r="A16" s="396" t="s">
        <v>144</v>
      </c>
      <c r="B16" s="397"/>
      <c r="C16" s="397"/>
      <c r="D16" s="397"/>
    </row>
    <row r="17" spans="1:4" ht="37.5" customHeight="1" x14ac:dyDescent="0.25">
      <c r="A17" s="396" t="s">
        <v>145</v>
      </c>
      <c r="B17" s="397"/>
      <c r="C17" s="397"/>
      <c r="D17" s="397"/>
    </row>
    <row r="18" spans="1:4" ht="37.5" customHeight="1" x14ac:dyDescent="0.25">
      <c r="A18" s="398"/>
      <c r="B18" s="398"/>
      <c r="C18" s="398"/>
      <c r="D18" s="398"/>
    </row>
    <row r="19" spans="1:4" ht="37.5" customHeight="1" x14ac:dyDescent="0.25">
      <c r="A19" s="397" t="s">
        <v>146</v>
      </c>
      <c r="B19" s="397"/>
      <c r="C19" s="397"/>
      <c r="D19" s="397"/>
    </row>
    <row r="20" spans="1:4" ht="37.5" customHeight="1" x14ac:dyDescent="0.25">
      <c r="A20" s="396" t="s">
        <v>147</v>
      </c>
      <c r="B20" s="397"/>
      <c r="C20" s="397"/>
      <c r="D20" s="397"/>
    </row>
    <row r="21" spans="1:4" ht="37.5" customHeight="1" x14ac:dyDescent="0.25">
      <c r="A21" s="396" t="s">
        <v>148</v>
      </c>
      <c r="B21" s="397"/>
      <c r="C21" s="397"/>
      <c r="D21" s="397"/>
    </row>
    <row r="22" spans="1:4" ht="37.5" customHeight="1" x14ac:dyDescent="0.25">
      <c r="A22" s="396" t="s">
        <v>149</v>
      </c>
      <c r="B22" s="397"/>
      <c r="C22" s="397"/>
      <c r="D22" s="397"/>
    </row>
    <row r="23" spans="1:4" ht="37.5" customHeight="1" x14ac:dyDescent="0.25">
      <c r="A23" s="396" t="s">
        <v>150</v>
      </c>
      <c r="B23" s="397"/>
      <c r="C23" s="397"/>
      <c r="D23" s="397"/>
    </row>
    <row r="24" spans="1:4" ht="37.5" customHeight="1" x14ac:dyDescent="0.25">
      <c r="A24" s="396" t="s">
        <v>151</v>
      </c>
      <c r="B24" s="397"/>
      <c r="C24" s="397"/>
      <c r="D24" s="397"/>
    </row>
    <row r="25" spans="1:4" ht="37.5" customHeight="1" x14ac:dyDescent="0.25">
      <c r="A25" s="396" t="s">
        <v>152</v>
      </c>
      <c r="B25" s="397"/>
      <c r="C25" s="397"/>
      <c r="D25" s="397"/>
    </row>
    <row r="26" spans="1:4" ht="37.5" customHeight="1" x14ac:dyDescent="0.25">
      <c r="A26" s="396" t="s">
        <v>153</v>
      </c>
      <c r="B26" s="397"/>
      <c r="C26" s="397"/>
      <c r="D26" s="397"/>
    </row>
    <row r="27" spans="1:4" ht="37.5" customHeight="1" x14ac:dyDescent="0.25">
      <c r="A27" s="396" t="s">
        <v>154</v>
      </c>
      <c r="B27" s="397"/>
      <c r="C27" s="397"/>
      <c r="D27" s="397"/>
    </row>
    <row r="28" spans="1:4" ht="37.5" customHeight="1" x14ac:dyDescent="0.25">
      <c r="A28" s="396" t="s">
        <v>155</v>
      </c>
      <c r="B28" s="397"/>
      <c r="C28" s="397"/>
      <c r="D28" s="397"/>
    </row>
    <row r="29" spans="1:4" ht="37.5" customHeight="1" x14ac:dyDescent="0.25">
      <c r="A29" s="396" t="s">
        <v>156</v>
      </c>
      <c r="B29" s="397"/>
      <c r="C29" s="397"/>
      <c r="D29" s="397"/>
    </row>
    <row r="30" spans="1:4" ht="37.5" customHeight="1" x14ac:dyDescent="0.25">
      <c r="A30" s="396" t="s">
        <v>157</v>
      </c>
      <c r="B30" s="397"/>
      <c r="C30" s="397"/>
      <c r="D30" s="397"/>
    </row>
    <row r="31" spans="1:4" ht="37.5" customHeight="1" x14ac:dyDescent="0.25">
      <c r="A31" s="396" t="s">
        <v>158</v>
      </c>
      <c r="B31" s="397"/>
      <c r="C31" s="397"/>
      <c r="D31" s="397"/>
    </row>
    <row r="32" spans="1:4" ht="26.25" customHeight="1" x14ac:dyDescent="0.25"/>
    <row r="33" spans="1:4" ht="18.75" x14ac:dyDescent="0.3">
      <c r="A33" s="421" t="s">
        <v>159</v>
      </c>
      <c r="B33" s="421"/>
      <c r="C33" s="391"/>
      <c r="D33" s="391"/>
    </row>
    <row r="34" spans="1:4" x14ac:dyDescent="0.25">
      <c r="C34" s="390" t="s">
        <v>160</v>
      </c>
      <c r="D34" s="399" t="s">
        <v>113</v>
      </c>
    </row>
  </sheetData>
  <mergeCells count="7">
    <mergeCell ref="A33:B33"/>
    <mergeCell ref="A1:D1"/>
    <mergeCell ref="A2:D2"/>
    <mergeCell ref="A3:D3"/>
    <mergeCell ref="A4:D4"/>
    <mergeCell ref="B7:D7"/>
    <mergeCell ref="B8:D8"/>
  </mergeCells>
  <pageMargins left="0.25" right="0.25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J223"/>
  <sheetViews>
    <sheetView topLeftCell="A197" zoomScaleNormal="100" zoomScaleSheetLayoutView="80" workbookViewId="0">
      <selection activeCell="A219" sqref="A219:A220"/>
    </sheetView>
  </sheetViews>
  <sheetFormatPr defaultColWidth="9.140625" defaultRowHeight="12.75" x14ac:dyDescent="0.2"/>
  <cols>
    <col min="1" max="1" width="35.140625" customWidth="1"/>
    <col min="2" max="2" width="12.42578125" customWidth="1"/>
    <col min="3" max="3" width="6.5703125" customWidth="1"/>
    <col min="4" max="4" width="7.42578125" customWidth="1"/>
    <col min="5" max="5" width="14.7109375" customWidth="1"/>
    <col min="6" max="6" width="7.5703125" customWidth="1"/>
    <col min="7" max="7" width="9.7109375" customWidth="1"/>
  </cols>
  <sheetData>
    <row r="2" spans="1:10" x14ac:dyDescent="0.2">
      <c r="A2" s="218" t="str">
        <f>'Budget-Summary'!A1&amp;'Budget-Summary'!B1</f>
        <v xml:space="preserve">AGENCY NAME:  </v>
      </c>
      <c r="B2" s="218"/>
    </row>
    <row r="3" spans="1:10" x14ac:dyDescent="0.2">
      <c r="A3" s="218" t="str">
        <f>'Budget-Summary'!A3&amp;'Budget-Summary'!B3</f>
        <v xml:space="preserve">CONTRACT NUMBER:  </v>
      </c>
      <c r="B3" s="218"/>
    </row>
    <row r="4" spans="1:10" x14ac:dyDescent="0.2">
      <c r="A4" s="218" t="str">
        <f>'Budget-Summary'!A5&amp;'Budget-Summary'!B5</f>
        <v xml:space="preserve">SCHEDULE NUMBER:  </v>
      </c>
      <c r="B4" s="218"/>
    </row>
    <row r="5" spans="1:10" x14ac:dyDescent="0.2">
      <c r="A5" s="218" t="str">
        <f>'Budget-Summary'!A7&amp;'Budget-Summary'!B7</f>
        <v xml:space="preserve">BUDGET PERIOD:  </v>
      </c>
      <c r="B5" s="218"/>
    </row>
    <row r="6" spans="1:10" x14ac:dyDescent="0.2">
      <c r="A6" s="218" t="str">
        <f>'Budget-Summary'!A9&amp;'Budget-Summary'!B9</f>
        <v xml:space="preserve">SERVICE CATEGORY:  </v>
      </c>
      <c r="B6" s="218"/>
      <c r="I6" s="1"/>
    </row>
    <row r="7" spans="1:10" x14ac:dyDescent="0.2">
      <c r="I7" s="1"/>
      <c r="J7" s="1"/>
    </row>
    <row r="8" spans="1:10" ht="16.5" thickBot="1" x14ac:dyDescent="0.3">
      <c r="B8" s="10" t="s">
        <v>86</v>
      </c>
      <c r="D8" s="10"/>
      <c r="J8" s="1"/>
    </row>
    <row r="9" spans="1:10" x14ac:dyDescent="0.2">
      <c r="A9" s="106" t="s">
        <v>8</v>
      </c>
      <c r="B9" s="107" t="s">
        <v>8</v>
      </c>
      <c r="C9" s="108" t="s">
        <v>8</v>
      </c>
      <c r="D9" s="107" t="s">
        <v>8</v>
      </c>
      <c r="E9" s="108" t="s">
        <v>8</v>
      </c>
      <c r="F9" s="34"/>
      <c r="G9" s="112"/>
      <c r="J9" s="1"/>
    </row>
    <row r="10" spans="1:10" x14ac:dyDescent="0.2">
      <c r="A10" s="38" t="s">
        <v>9</v>
      </c>
      <c r="B10" s="110" t="s">
        <v>109</v>
      </c>
      <c r="C10" s="109"/>
      <c r="D10" s="110" t="s">
        <v>10</v>
      </c>
      <c r="E10" s="111" t="s">
        <v>11</v>
      </c>
      <c r="F10" s="100" t="s">
        <v>12</v>
      </c>
      <c r="G10" s="113" t="s">
        <v>12</v>
      </c>
      <c r="J10" s="1"/>
    </row>
    <row r="11" spans="1:10" ht="13.5" thickBot="1" x14ac:dyDescent="0.25">
      <c r="A11" s="339" t="s">
        <v>13</v>
      </c>
      <c r="B11" s="157" t="s">
        <v>110</v>
      </c>
      <c r="C11" s="156" t="s">
        <v>14</v>
      </c>
      <c r="D11" s="157" t="s">
        <v>15</v>
      </c>
      <c r="E11" s="156" t="s">
        <v>16</v>
      </c>
      <c r="F11" s="157" t="s">
        <v>44</v>
      </c>
      <c r="G11" s="114" t="s">
        <v>80</v>
      </c>
      <c r="J11" s="1"/>
    </row>
    <row r="12" spans="1:10" ht="20.25" customHeight="1" x14ac:dyDescent="0.2">
      <c r="A12" s="197"/>
      <c r="B12" s="67"/>
      <c r="C12" s="130"/>
      <c r="D12" s="115"/>
      <c r="E12" s="222">
        <f>ROUND(B12/12*C12*D12,0)</f>
        <v>0</v>
      </c>
      <c r="F12" s="373"/>
      <c r="G12" s="134">
        <f>ROUND(E12*F12,0)</f>
        <v>0</v>
      </c>
      <c r="J12" s="1"/>
    </row>
    <row r="13" spans="1:10" ht="20.25" customHeight="1" x14ac:dyDescent="0.2">
      <c r="A13" s="198"/>
      <c r="B13" s="62"/>
      <c r="C13" s="131"/>
      <c r="D13" s="63"/>
      <c r="E13" s="223">
        <f>ROUND(B13/12*C13*D13,0)</f>
        <v>0</v>
      </c>
      <c r="F13" s="374"/>
      <c r="G13" s="219">
        <f>ROUND(E13*F13,0)</f>
        <v>0</v>
      </c>
      <c r="J13" s="1"/>
    </row>
    <row r="14" spans="1:10" ht="15" customHeight="1" x14ac:dyDescent="0.2">
      <c r="A14" s="104" t="s">
        <v>17</v>
      </c>
      <c r="B14" s="64"/>
      <c r="C14" s="65"/>
      <c r="D14" s="66"/>
      <c r="E14" s="135"/>
      <c r="F14" s="404"/>
      <c r="G14" s="405"/>
      <c r="J14" s="1"/>
    </row>
    <row r="15" spans="1:10" ht="40.5" customHeight="1" thickBot="1" x14ac:dyDescent="0.25">
      <c r="A15" s="401"/>
      <c r="B15" s="402"/>
      <c r="C15" s="402"/>
      <c r="D15" s="402"/>
      <c r="E15" s="402"/>
      <c r="F15" s="402"/>
      <c r="G15" s="403"/>
    </row>
    <row r="16" spans="1:10" ht="20.25" customHeight="1" x14ac:dyDescent="0.2">
      <c r="A16" s="78"/>
      <c r="B16" s="101"/>
      <c r="C16" s="132"/>
      <c r="D16" s="102"/>
      <c r="E16" s="222">
        <f>ROUND(B16/12*C16*D16,0)</f>
        <v>0</v>
      </c>
      <c r="F16" s="375"/>
      <c r="G16" s="134">
        <f>ROUND(E16*F16,0)</f>
        <v>0</v>
      </c>
    </row>
    <row r="17" spans="1:10" ht="20.25" customHeight="1" x14ac:dyDescent="0.2">
      <c r="A17" s="103"/>
      <c r="B17" s="67"/>
      <c r="C17" s="131"/>
      <c r="D17" s="63"/>
      <c r="E17" s="223">
        <f>ROUND(B17/12*C17*D17,0)</f>
        <v>0</v>
      </c>
      <c r="F17" s="374"/>
      <c r="G17" s="219">
        <f>ROUND(E17*F17,0)</f>
        <v>0</v>
      </c>
    </row>
    <row r="18" spans="1:10" ht="15" customHeight="1" x14ac:dyDescent="0.2">
      <c r="A18" s="104" t="s">
        <v>17</v>
      </c>
      <c r="B18" s="64"/>
      <c r="C18" s="65"/>
      <c r="D18" s="66"/>
      <c r="E18" s="135"/>
      <c r="F18" s="404"/>
      <c r="G18" s="405"/>
    </row>
    <row r="19" spans="1:10" ht="30.75" customHeight="1" thickBot="1" x14ac:dyDescent="0.25">
      <c r="A19" s="401"/>
      <c r="B19" s="402"/>
      <c r="C19" s="402"/>
      <c r="D19" s="402"/>
      <c r="E19" s="402"/>
      <c r="F19" s="402"/>
      <c r="G19" s="403"/>
    </row>
    <row r="20" spans="1:10" ht="20.25" customHeight="1" x14ac:dyDescent="0.2">
      <c r="A20" s="78"/>
      <c r="B20" s="101"/>
      <c r="C20" s="132"/>
      <c r="D20" s="102"/>
      <c r="E20" s="222">
        <f>ROUND(B20/12*C20*D20,0)</f>
        <v>0</v>
      </c>
      <c r="F20" s="376"/>
      <c r="G20" s="134">
        <f>ROUND(E20*F20,0)</f>
        <v>0</v>
      </c>
    </row>
    <row r="21" spans="1:10" ht="20.25" customHeight="1" x14ac:dyDescent="0.2">
      <c r="A21" s="103"/>
      <c r="B21" s="62"/>
      <c r="C21" s="131"/>
      <c r="D21" s="63"/>
      <c r="E21" s="223">
        <f>ROUND(B21/12*C21*D21,0)</f>
        <v>0</v>
      </c>
      <c r="F21" s="377"/>
      <c r="G21" s="219">
        <f>ROUND(E21*F21,0)</f>
        <v>0</v>
      </c>
    </row>
    <row r="22" spans="1:10" ht="15" customHeight="1" x14ac:dyDescent="0.2">
      <c r="A22" s="104" t="s">
        <v>17</v>
      </c>
      <c r="B22" s="64"/>
      <c r="C22" s="65"/>
      <c r="D22" s="66"/>
      <c r="E22" s="135"/>
      <c r="F22" s="404"/>
      <c r="G22" s="405"/>
    </row>
    <row r="23" spans="1:10" ht="30.75" customHeight="1" thickBot="1" x14ac:dyDescent="0.25">
      <c r="A23" s="401"/>
      <c r="B23" s="402"/>
      <c r="C23" s="402"/>
      <c r="D23" s="402"/>
      <c r="E23" s="402"/>
      <c r="F23" s="402"/>
      <c r="G23" s="403"/>
    </row>
    <row r="24" spans="1:10" ht="20.25" customHeight="1" x14ac:dyDescent="0.2">
      <c r="A24" s="78"/>
      <c r="B24" s="101"/>
      <c r="C24" s="132"/>
      <c r="D24" s="102"/>
      <c r="E24" s="222">
        <f>ROUND(B24/12*C24*D24,0)</f>
        <v>0</v>
      </c>
      <c r="F24" s="376"/>
      <c r="G24" s="134">
        <f>ROUND(E24*F24,0)</f>
        <v>0</v>
      </c>
    </row>
    <row r="25" spans="1:10" ht="20.25" customHeight="1" x14ac:dyDescent="0.2">
      <c r="A25" s="103"/>
      <c r="B25" s="62"/>
      <c r="C25" s="131"/>
      <c r="D25" s="63"/>
      <c r="E25" s="223">
        <f>ROUND(B25/12*C25*D25,0)</f>
        <v>0</v>
      </c>
      <c r="F25" s="378"/>
      <c r="G25" s="219">
        <f>ROUND(E25*F25,0)</f>
        <v>0</v>
      </c>
    </row>
    <row r="26" spans="1:10" ht="15" customHeight="1" x14ac:dyDescent="0.2">
      <c r="A26" s="104" t="s">
        <v>17</v>
      </c>
      <c r="B26" s="64"/>
      <c r="C26" s="65"/>
      <c r="D26" s="66"/>
      <c r="E26" s="135"/>
      <c r="F26" s="404"/>
      <c r="G26" s="405"/>
    </row>
    <row r="27" spans="1:10" ht="30" customHeight="1" thickBot="1" x14ac:dyDescent="0.25">
      <c r="A27" s="401"/>
      <c r="B27" s="402"/>
      <c r="C27" s="402"/>
      <c r="D27" s="402"/>
      <c r="E27" s="402"/>
      <c r="F27" s="402"/>
      <c r="G27" s="403"/>
    </row>
    <row r="28" spans="1:10" ht="20.25" customHeight="1" x14ac:dyDescent="0.2">
      <c r="A28" s="78"/>
      <c r="B28" s="101"/>
      <c r="C28" s="132"/>
      <c r="D28" s="102"/>
      <c r="E28" s="222">
        <f>ROUND(B28/12*C28*D28,0)</f>
        <v>0</v>
      </c>
      <c r="F28" s="376"/>
      <c r="G28" s="134">
        <f>ROUND(E28*F28,0)</f>
        <v>0</v>
      </c>
    </row>
    <row r="29" spans="1:10" ht="20.25" customHeight="1" x14ac:dyDescent="0.2">
      <c r="A29" s="103"/>
      <c r="B29" s="62"/>
      <c r="C29" s="131"/>
      <c r="D29" s="63"/>
      <c r="E29" s="223">
        <f>ROUND(B29/12*C29*D29,0)</f>
        <v>0</v>
      </c>
      <c r="F29" s="377"/>
      <c r="G29" s="219">
        <f>ROUND(E29*F29,0)</f>
        <v>0</v>
      </c>
    </row>
    <row r="30" spans="1:10" ht="15" customHeight="1" x14ac:dyDescent="0.2">
      <c r="A30" s="104" t="s">
        <v>17</v>
      </c>
      <c r="B30" s="64"/>
      <c r="C30" s="65"/>
      <c r="D30" s="66"/>
      <c r="E30" s="135"/>
      <c r="F30" s="404"/>
      <c r="G30" s="405"/>
    </row>
    <row r="31" spans="1:10" ht="30" customHeight="1" thickBot="1" x14ac:dyDescent="0.25">
      <c r="A31" s="401"/>
      <c r="B31" s="402"/>
      <c r="C31" s="402"/>
      <c r="D31" s="402"/>
      <c r="E31" s="402"/>
      <c r="F31" s="402"/>
      <c r="G31" s="403"/>
    </row>
    <row r="32" spans="1:10" ht="20.25" customHeight="1" x14ac:dyDescent="0.2">
      <c r="A32" s="197"/>
      <c r="B32" s="67"/>
      <c r="C32" s="130"/>
      <c r="D32" s="115"/>
      <c r="E32" s="222">
        <f>ROUND(B32/12*C32*D32,0)</f>
        <v>0</v>
      </c>
      <c r="F32" s="373"/>
      <c r="G32" s="134">
        <f>ROUND(E32*F32,0)</f>
        <v>0</v>
      </c>
      <c r="J32" s="1"/>
    </row>
    <row r="33" spans="1:10" ht="20.25" customHeight="1" x14ac:dyDescent="0.2">
      <c r="A33" s="198"/>
      <c r="B33" s="62"/>
      <c r="C33" s="131"/>
      <c r="D33" s="63"/>
      <c r="E33" s="223">
        <f>ROUND(B33/12*C33*D33,0)</f>
        <v>0</v>
      </c>
      <c r="F33" s="374"/>
      <c r="G33" s="219">
        <f>ROUND(E33*F33,0)</f>
        <v>0</v>
      </c>
      <c r="J33" s="1"/>
    </row>
    <row r="34" spans="1:10" ht="15" customHeight="1" x14ac:dyDescent="0.2">
      <c r="A34" s="104" t="s">
        <v>17</v>
      </c>
      <c r="B34" s="64"/>
      <c r="C34" s="65"/>
      <c r="D34" s="66"/>
      <c r="E34" s="135"/>
      <c r="F34" s="404"/>
      <c r="G34" s="405"/>
      <c r="J34" s="1"/>
    </row>
    <row r="35" spans="1:10" ht="40.5" customHeight="1" thickBot="1" x14ac:dyDescent="0.25">
      <c r="A35" s="401"/>
      <c r="B35" s="402"/>
      <c r="C35" s="402"/>
      <c r="D35" s="402"/>
      <c r="E35" s="402"/>
      <c r="F35" s="402"/>
      <c r="G35" s="403"/>
    </row>
    <row r="36" spans="1:10" ht="20.25" customHeight="1" x14ac:dyDescent="0.2">
      <c r="A36" s="78"/>
      <c r="B36" s="101"/>
      <c r="C36" s="132"/>
      <c r="D36" s="102"/>
      <c r="E36" s="222">
        <f>ROUND(B36/12*C36*D36,0)</f>
        <v>0</v>
      </c>
      <c r="F36" s="375"/>
      <c r="G36" s="134">
        <f>ROUND(E36*F36,0)</f>
        <v>0</v>
      </c>
    </row>
    <row r="37" spans="1:10" ht="20.25" customHeight="1" x14ac:dyDescent="0.2">
      <c r="A37" s="103"/>
      <c r="B37" s="67"/>
      <c r="C37" s="131"/>
      <c r="D37" s="63"/>
      <c r="E37" s="223">
        <f>ROUND(B37/12*C37*D37,0)</f>
        <v>0</v>
      </c>
      <c r="F37" s="374"/>
      <c r="G37" s="219">
        <f>ROUND(E37*F37,0)</f>
        <v>0</v>
      </c>
    </row>
    <row r="38" spans="1:10" ht="15" customHeight="1" x14ac:dyDescent="0.2">
      <c r="A38" s="104" t="s">
        <v>17</v>
      </c>
      <c r="B38" s="64"/>
      <c r="C38" s="65"/>
      <c r="D38" s="66"/>
      <c r="E38" s="135"/>
      <c r="F38" s="404"/>
      <c r="G38" s="405"/>
    </row>
    <row r="39" spans="1:10" ht="30.75" customHeight="1" thickBot="1" x14ac:dyDescent="0.25">
      <c r="A39" s="401"/>
      <c r="B39" s="402"/>
      <c r="C39" s="402"/>
      <c r="D39" s="402"/>
      <c r="E39" s="402"/>
      <c r="F39" s="402"/>
      <c r="G39" s="403"/>
    </row>
    <row r="40" spans="1:10" ht="20.25" customHeight="1" x14ac:dyDescent="0.2">
      <c r="A40" s="80"/>
      <c r="B40" s="67"/>
      <c r="C40" s="130"/>
      <c r="D40" s="115"/>
      <c r="E40" s="256">
        <f>ROUND(B40/12*C40*D40,0)</f>
        <v>0</v>
      </c>
      <c r="F40" s="373"/>
      <c r="G40" s="134">
        <f>ROUND(E40*F40,0)</f>
        <v>0</v>
      </c>
    </row>
    <row r="41" spans="1:10" ht="20.25" customHeight="1" x14ac:dyDescent="0.2">
      <c r="A41" s="103"/>
      <c r="B41" s="62"/>
      <c r="C41" s="131"/>
      <c r="D41" s="63"/>
      <c r="E41" s="223">
        <f>ROUND(B41/12*C41*D41,0)</f>
        <v>0</v>
      </c>
      <c r="F41" s="377"/>
      <c r="G41" s="219">
        <f>ROUND(E41*F41,0)</f>
        <v>0</v>
      </c>
    </row>
    <row r="42" spans="1:10" ht="15" customHeight="1" x14ac:dyDescent="0.2">
      <c r="A42" s="104" t="s">
        <v>17</v>
      </c>
      <c r="B42" s="64"/>
      <c r="C42" s="65"/>
      <c r="D42" s="66"/>
      <c r="E42" s="135"/>
      <c r="F42" s="404"/>
      <c r="G42" s="405"/>
    </row>
    <row r="43" spans="1:10" ht="30.75" customHeight="1" thickBot="1" x14ac:dyDescent="0.25">
      <c r="A43" s="401"/>
      <c r="B43" s="402"/>
      <c r="C43" s="402"/>
      <c r="D43" s="402"/>
      <c r="E43" s="402"/>
      <c r="F43" s="402"/>
      <c r="G43" s="403"/>
    </row>
    <row r="44" spans="1:10" ht="20.25" customHeight="1" x14ac:dyDescent="0.2">
      <c r="A44" s="78"/>
      <c r="B44" s="101"/>
      <c r="C44" s="132"/>
      <c r="D44" s="102"/>
      <c r="E44" s="222">
        <f>ROUND(B44/12*C44*D44,0)</f>
        <v>0</v>
      </c>
      <c r="F44" s="376"/>
      <c r="G44" s="134">
        <f>ROUND(E44*F44,0)</f>
        <v>0</v>
      </c>
    </row>
    <row r="45" spans="1:10" ht="20.25" customHeight="1" x14ac:dyDescent="0.2">
      <c r="A45" s="103"/>
      <c r="B45" s="62"/>
      <c r="C45" s="131"/>
      <c r="D45" s="63"/>
      <c r="E45" s="223">
        <f>ROUND(B45/12*C45*D45,0)</f>
        <v>0</v>
      </c>
      <c r="F45" s="378"/>
      <c r="G45" s="219">
        <f>ROUND(E45*F45,0)</f>
        <v>0</v>
      </c>
    </row>
    <row r="46" spans="1:10" ht="15" customHeight="1" x14ac:dyDescent="0.2">
      <c r="A46" s="104" t="s">
        <v>17</v>
      </c>
      <c r="B46" s="64"/>
      <c r="C46" s="65"/>
      <c r="D46" s="66"/>
      <c r="E46" s="135"/>
      <c r="F46" s="404"/>
      <c r="G46" s="405"/>
    </row>
    <row r="47" spans="1:10" ht="30" customHeight="1" thickBot="1" x14ac:dyDescent="0.25">
      <c r="A47" s="401"/>
      <c r="B47" s="402"/>
      <c r="C47" s="402"/>
      <c r="D47" s="402"/>
      <c r="E47" s="402"/>
      <c r="F47" s="402"/>
      <c r="G47" s="403"/>
    </row>
    <row r="48" spans="1:10" ht="20.25" customHeight="1" x14ac:dyDescent="0.2">
      <c r="A48" s="78"/>
      <c r="B48" s="101"/>
      <c r="C48" s="132"/>
      <c r="D48" s="102"/>
      <c r="E48" s="222">
        <f>ROUND(B48/12*C48*D48,0)</f>
        <v>0</v>
      </c>
      <c r="F48" s="376"/>
      <c r="G48" s="134">
        <f>ROUND(E48*F48,0)</f>
        <v>0</v>
      </c>
    </row>
    <row r="49" spans="1:10" ht="20.25" customHeight="1" x14ac:dyDescent="0.2">
      <c r="A49" s="103"/>
      <c r="B49" s="62"/>
      <c r="C49" s="131"/>
      <c r="D49" s="63"/>
      <c r="E49" s="223">
        <f>ROUND(B49/12*C49*D49,0)</f>
        <v>0</v>
      </c>
      <c r="F49" s="377"/>
      <c r="G49" s="219">
        <f>ROUND(E49*F49,0)</f>
        <v>0</v>
      </c>
    </row>
    <row r="50" spans="1:10" ht="15" customHeight="1" x14ac:dyDescent="0.2">
      <c r="A50" s="104" t="s">
        <v>17</v>
      </c>
      <c r="B50" s="64"/>
      <c r="C50" s="65"/>
      <c r="D50" s="66"/>
      <c r="E50" s="135"/>
      <c r="F50" s="404"/>
      <c r="G50" s="405"/>
    </row>
    <row r="51" spans="1:10" ht="30" customHeight="1" thickBot="1" x14ac:dyDescent="0.25">
      <c r="A51" s="401"/>
      <c r="B51" s="402"/>
      <c r="C51" s="402"/>
      <c r="D51" s="402"/>
      <c r="E51" s="402"/>
      <c r="F51" s="402"/>
      <c r="G51" s="403"/>
    </row>
    <row r="52" spans="1:10" ht="20.25" customHeight="1" x14ac:dyDescent="0.2">
      <c r="A52" s="197"/>
      <c r="B52" s="67"/>
      <c r="C52" s="130"/>
      <c r="D52" s="115"/>
      <c r="E52" s="222">
        <f>ROUND(B52/12*C52*D52,0)</f>
        <v>0</v>
      </c>
      <c r="F52" s="373"/>
      <c r="G52" s="134">
        <f>ROUND(E52*F52,0)</f>
        <v>0</v>
      </c>
      <c r="J52" s="1"/>
    </row>
    <row r="53" spans="1:10" ht="20.25" customHeight="1" x14ac:dyDescent="0.2">
      <c r="A53" s="198"/>
      <c r="B53" s="62"/>
      <c r="C53" s="131"/>
      <c r="D53" s="63"/>
      <c r="E53" s="223">
        <f>ROUND(B53/12*C53*D53,0)</f>
        <v>0</v>
      </c>
      <c r="F53" s="374"/>
      <c r="G53" s="219">
        <f>ROUND(E53*F53,0)</f>
        <v>0</v>
      </c>
      <c r="J53" s="1"/>
    </row>
    <row r="54" spans="1:10" ht="15" customHeight="1" x14ac:dyDescent="0.2">
      <c r="A54" s="104" t="s">
        <v>17</v>
      </c>
      <c r="B54" s="64"/>
      <c r="C54" s="65"/>
      <c r="D54" s="66"/>
      <c r="E54" s="135"/>
      <c r="F54" s="404"/>
      <c r="G54" s="405"/>
      <c r="J54" s="1"/>
    </row>
    <row r="55" spans="1:10" ht="40.5" customHeight="1" thickBot="1" x14ac:dyDescent="0.25">
      <c r="A55" s="401"/>
      <c r="B55" s="402"/>
      <c r="C55" s="402"/>
      <c r="D55" s="402"/>
      <c r="E55" s="402"/>
      <c r="F55" s="402"/>
      <c r="G55" s="403"/>
    </row>
    <row r="56" spans="1:10" ht="20.25" customHeight="1" x14ac:dyDescent="0.2">
      <c r="A56" s="78"/>
      <c r="B56" s="101"/>
      <c r="C56" s="132"/>
      <c r="D56" s="102"/>
      <c r="E56" s="222">
        <f>ROUND(B56/12*C56*D56,0)</f>
        <v>0</v>
      </c>
      <c r="F56" s="375"/>
      <c r="G56" s="134">
        <f>ROUND(E56*F56,0)</f>
        <v>0</v>
      </c>
    </row>
    <row r="57" spans="1:10" ht="20.25" customHeight="1" x14ac:dyDescent="0.2">
      <c r="A57" s="103"/>
      <c r="B57" s="67"/>
      <c r="C57" s="131"/>
      <c r="D57" s="63"/>
      <c r="E57" s="223">
        <f>ROUND(B57/12*C57*D57,0)</f>
        <v>0</v>
      </c>
      <c r="F57" s="374"/>
      <c r="G57" s="219">
        <f>ROUND(E57*F57,0)</f>
        <v>0</v>
      </c>
    </row>
    <row r="58" spans="1:10" ht="15" customHeight="1" x14ac:dyDescent="0.2">
      <c r="A58" s="104" t="s">
        <v>17</v>
      </c>
      <c r="B58" s="64"/>
      <c r="C58" s="65"/>
      <c r="D58" s="66"/>
      <c r="E58" s="135"/>
      <c r="F58" s="404"/>
      <c r="G58" s="405"/>
    </row>
    <row r="59" spans="1:10" ht="30.75" customHeight="1" thickBot="1" x14ac:dyDescent="0.25">
      <c r="A59" s="401"/>
      <c r="B59" s="402"/>
      <c r="C59" s="402"/>
      <c r="D59" s="402"/>
      <c r="E59" s="402"/>
      <c r="F59" s="402"/>
      <c r="G59" s="403"/>
    </row>
    <row r="60" spans="1:10" ht="20.25" customHeight="1" x14ac:dyDescent="0.2">
      <c r="A60" s="78"/>
      <c r="B60" s="101"/>
      <c r="C60" s="132"/>
      <c r="D60" s="102"/>
      <c r="E60" s="222">
        <f>ROUND(B60/12*C60*D60,0)</f>
        <v>0</v>
      </c>
      <c r="F60" s="376"/>
      <c r="G60" s="134">
        <f>ROUND(E60*F60,0)</f>
        <v>0</v>
      </c>
    </row>
    <row r="61" spans="1:10" ht="20.25" customHeight="1" x14ac:dyDescent="0.2">
      <c r="A61" s="103"/>
      <c r="B61" s="62"/>
      <c r="C61" s="131"/>
      <c r="D61" s="63"/>
      <c r="E61" s="223">
        <f>ROUND(B61/12*C61*D61,0)</f>
        <v>0</v>
      </c>
      <c r="F61" s="377"/>
      <c r="G61" s="219">
        <f>ROUND(E61*F61,0)</f>
        <v>0</v>
      </c>
    </row>
    <row r="62" spans="1:10" ht="15" customHeight="1" x14ac:dyDescent="0.2">
      <c r="A62" s="104" t="s">
        <v>17</v>
      </c>
      <c r="B62" s="64"/>
      <c r="C62" s="65"/>
      <c r="D62" s="66"/>
      <c r="E62" s="135"/>
      <c r="F62" s="404"/>
      <c r="G62" s="405"/>
    </row>
    <row r="63" spans="1:10" ht="30.75" customHeight="1" thickBot="1" x14ac:dyDescent="0.25">
      <c r="A63" s="401"/>
      <c r="B63" s="402"/>
      <c r="C63" s="402"/>
      <c r="D63" s="402"/>
      <c r="E63" s="402"/>
      <c r="F63" s="402"/>
      <c r="G63" s="403"/>
    </row>
    <row r="64" spans="1:10" ht="20.25" customHeight="1" x14ac:dyDescent="0.2">
      <c r="A64" s="78"/>
      <c r="B64" s="101"/>
      <c r="C64" s="132"/>
      <c r="D64" s="102"/>
      <c r="E64" s="222">
        <f>ROUND(B64/12*C64*D64,0)</f>
        <v>0</v>
      </c>
      <c r="F64" s="376"/>
      <c r="G64" s="134">
        <f>ROUND(E64*F64,0)</f>
        <v>0</v>
      </c>
    </row>
    <row r="65" spans="1:10" ht="20.25" customHeight="1" x14ac:dyDescent="0.2">
      <c r="A65" s="103"/>
      <c r="B65" s="62"/>
      <c r="C65" s="131"/>
      <c r="D65" s="63"/>
      <c r="E65" s="223">
        <f>ROUND(B65/12*C65*D65,0)</f>
        <v>0</v>
      </c>
      <c r="F65" s="378"/>
      <c r="G65" s="219">
        <f>ROUND(E65*F65,0)</f>
        <v>0</v>
      </c>
    </row>
    <row r="66" spans="1:10" ht="15" customHeight="1" x14ac:dyDescent="0.2">
      <c r="A66" s="104" t="s">
        <v>17</v>
      </c>
      <c r="B66" s="64"/>
      <c r="C66" s="65"/>
      <c r="D66" s="66"/>
      <c r="E66" s="135"/>
      <c r="F66" s="404"/>
      <c r="G66" s="405"/>
    </row>
    <row r="67" spans="1:10" ht="30" customHeight="1" thickBot="1" x14ac:dyDescent="0.25">
      <c r="A67" s="401"/>
      <c r="B67" s="402"/>
      <c r="C67" s="402"/>
      <c r="D67" s="402"/>
      <c r="E67" s="402"/>
      <c r="F67" s="402"/>
      <c r="G67" s="403"/>
    </row>
    <row r="68" spans="1:10" ht="20.25" customHeight="1" x14ac:dyDescent="0.2">
      <c r="A68" s="78"/>
      <c r="B68" s="101"/>
      <c r="C68" s="132"/>
      <c r="D68" s="102"/>
      <c r="E68" s="222">
        <f>ROUND(B68/12*C68*D68,0)</f>
        <v>0</v>
      </c>
      <c r="F68" s="376"/>
      <c r="G68" s="134">
        <f>ROUND(E68*F68,0)</f>
        <v>0</v>
      </c>
    </row>
    <row r="69" spans="1:10" ht="20.25" customHeight="1" x14ac:dyDescent="0.2">
      <c r="A69" s="103"/>
      <c r="B69" s="62"/>
      <c r="C69" s="131"/>
      <c r="D69" s="63"/>
      <c r="E69" s="223">
        <f>ROUND(B69/12*C69*D69,0)</f>
        <v>0</v>
      </c>
      <c r="F69" s="377"/>
      <c r="G69" s="219">
        <f>ROUND(E69*F69,0)</f>
        <v>0</v>
      </c>
    </row>
    <row r="70" spans="1:10" ht="15" customHeight="1" x14ac:dyDescent="0.2">
      <c r="A70" s="104" t="s">
        <v>17</v>
      </c>
      <c r="B70" s="64"/>
      <c r="C70" s="65"/>
      <c r="D70" s="66"/>
      <c r="E70" s="135"/>
      <c r="F70" s="404"/>
      <c r="G70" s="405"/>
    </row>
    <row r="71" spans="1:10" ht="30" customHeight="1" thickBot="1" x14ac:dyDescent="0.25">
      <c r="A71" s="401"/>
      <c r="B71" s="402"/>
      <c r="C71" s="402"/>
      <c r="D71" s="402"/>
      <c r="E71" s="402"/>
      <c r="F71" s="402"/>
      <c r="G71" s="403"/>
    </row>
    <row r="72" spans="1:10" ht="20.25" customHeight="1" x14ac:dyDescent="0.2">
      <c r="A72" s="351"/>
      <c r="B72" s="67"/>
      <c r="C72" s="130"/>
      <c r="D72" s="115"/>
      <c r="E72" s="256">
        <f>ROUND(B72/12*C72*D72,0)</f>
        <v>0</v>
      </c>
      <c r="F72" s="373"/>
      <c r="G72" s="134">
        <f>ROUND(E72*F72,0)</f>
        <v>0</v>
      </c>
      <c r="J72" s="1"/>
    </row>
    <row r="73" spans="1:10" ht="20.25" customHeight="1" x14ac:dyDescent="0.2">
      <c r="A73" s="198"/>
      <c r="B73" s="62"/>
      <c r="C73" s="131"/>
      <c r="D73" s="63"/>
      <c r="E73" s="223">
        <f>ROUND(B73/12*C73*D73,0)</f>
        <v>0</v>
      </c>
      <c r="F73" s="374"/>
      <c r="G73" s="219">
        <f>ROUND(E73*F73,0)</f>
        <v>0</v>
      </c>
      <c r="J73" s="1"/>
    </row>
    <row r="74" spans="1:10" ht="15" customHeight="1" x14ac:dyDescent="0.2">
      <c r="A74" s="104" t="s">
        <v>17</v>
      </c>
      <c r="B74" s="64"/>
      <c r="C74" s="65"/>
      <c r="D74" s="66"/>
      <c r="E74" s="135"/>
      <c r="F74" s="404"/>
      <c r="G74" s="405"/>
      <c r="J74" s="1"/>
    </row>
    <row r="75" spans="1:10" ht="40.5" customHeight="1" thickBot="1" x14ac:dyDescent="0.25">
      <c r="A75" s="401"/>
      <c r="B75" s="402"/>
      <c r="C75" s="402"/>
      <c r="D75" s="402"/>
      <c r="E75" s="402"/>
      <c r="F75" s="402"/>
      <c r="G75" s="403"/>
    </row>
    <row r="76" spans="1:10" ht="20.25" customHeight="1" x14ac:dyDescent="0.2">
      <c r="A76" s="80"/>
      <c r="B76" s="67"/>
      <c r="C76" s="130"/>
      <c r="D76" s="115"/>
      <c r="E76" s="256">
        <f>ROUND(B76/12*C76*D76,0)</f>
        <v>0</v>
      </c>
      <c r="F76" s="379"/>
      <c r="G76" s="134">
        <f>ROUND(E76*F76,0)</f>
        <v>0</v>
      </c>
    </row>
    <row r="77" spans="1:10" ht="20.25" customHeight="1" x14ac:dyDescent="0.2">
      <c r="A77" s="103"/>
      <c r="B77" s="67"/>
      <c r="C77" s="131"/>
      <c r="D77" s="63"/>
      <c r="E77" s="223">
        <f>ROUND(B77/12*C77*D77,0)</f>
        <v>0</v>
      </c>
      <c r="F77" s="374"/>
      <c r="G77" s="219">
        <f>ROUND(E77*F77,0)</f>
        <v>0</v>
      </c>
    </row>
    <row r="78" spans="1:10" ht="15" customHeight="1" x14ac:dyDescent="0.2">
      <c r="A78" s="104" t="s">
        <v>17</v>
      </c>
      <c r="B78" s="64"/>
      <c r="C78" s="65"/>
      <c r="D78" s="66"/>
      <c r="E78" s="135"/>
      <c r="F78" s="404"/>
      <c r="G78" s="405"/>
    </row>
    <row r="79" spans="1:10" ht="30.75" customHeight="1" thickBot="1" x14ac:dyDescent="0.25">
      <c r="A79" s="401"/>
      <c r="B79" s="402"/>
      <c r="C79" s="402"/>
      <c r="D79" s="402"/>
      <c r="E79" s="402"/>
      <c r="F79" s="402"/>
      <c r="G79" s="403"/>
    </row>
    <row r="80" spans="1:10" ht="20.25" customHeight="1" x14ac:dyDescent="0.2">
      <c r="A80" s="78"/>
      <c r="B80" s="101"/>
      <c r="C80" s="132"/>
      <c r="D80" s="102"/>
      <c r="E80" s="222">
        <f>ROUND(B80/12*C80*D80,0)</f>
        <v>0</v>
      </c>
      <c r="F80" s="376"/>
      <c r="G80" s="134">
        <f>ROUND(E80*F80,0)</f>
        <v>0</v>
      </c>
    </row>
    <row r="81" spans="1:10" ht="20.25" customHeight="1" x14ac:dyDescent="0.2">
      <c r="A81" s="103"/>
      <c r="B81" s="62"/>
      <c r="C81" s="131"/>
      <c r="D81" s="63"/>
      <c r="E81" s="223">
        <f>ROUND(B81/12*C81*D81,0)</f>
        <v>0</v>
      </c>
      <c r="F81" s="377"/>
      <c r="G81" s="219">
        <f>ROUND(E81*F81,0)</f>
        <v>0</v>
      </c>
    </row>
    <row r="82" spans="1:10" ht="15" customHeight="1" x14ac:dyDescent="0.2">
      <c r="A82" s="104" t="s">
        <v>17</v>
      </c>
      <c r="B82" s="64"/>
      <c r="C82" s="65"/>
      <c r="D82" s="66"/>
      <c r="E82" s="135"/>
      <c r="F82" s="404"/>
      <c r="G82" s="405"/>
    </row>
    <row r="83" spans="1:10" ht="30.75" customHeight="1" thickBot="1" x14ac:dyDescent="0.25">
      <c r="A83" s="401"/>
      <c r="B83" s="402"/>
      <c r="C83" s="402"/>
      <c r="D83" s="402"/>
      <c r="E83" s="402"/>
      <c r="F83" s="402"/>
      <c r="G83" s="403"/>
    </row>
    <row r="84" spans="1:10" ht="20.25" customHeight="1" x14ac:dyDescent="0.2">
      <c r="A84" s="78"/>
      <c r="B84" s="101"/>
      <c r="C84" s="132"/>
      <c r="D84" s="102"/>
      <c r="E84" s="222">
        <f>ROUND(B84/12*C84*D84,0)</f>
        <v>0</v>
      </c>
      <c r="F84" s="376"/>
      <c r="G84" s="134">
        <f>ROUND(E84*F84,0)</f>
        <v>0</v>
      </c>
    </row>
    <row r="85" spans="1:10" ht="20.25" customHeight="1" x14ac:dyDescent="0.2">
      <c r="A85" s="103"/>
      <c r="B85" s="62"/>
      <c r="C85" s="131"/>
      <c r="D85" s="63"/>
      <c r="E85" s="223">
        <f>ROUND(B85/12*C85*D85,0)</f>
        <v>0</v>
      </c>
      <c r="F85" s="378"/>
      <c r="G85" s="219">
        <f>ROUND(E85*F85,0)</f>
        <v>0</v>
      </c>
    </row>
    <row r="86" spans="1:10" ht="15" customHeight="1" x14ac:dyDescent="0.2">
      <c r="A86" s="104" t="s">
        <v>17</v>
      </c>
      <c r="B86" s="64"/>
      <c r="C86" s="65"/>
      <c r="D86" s="66"/>
      <c r="E86" s="135"/>
      <c r="F86" s="404"/>
      <c r="G86" s="405"/>
    </row>
    <row r="87" spans="1:10" ht="30" customHeight="1" thickBot="1" x14ac:dyDescent="0.25">
      <c r="A87" s="401"/>
      <c r="B87" s="402"/>
      <c r="C87" s="402"/>
      <c r="D87" s="402"/>
      <c r="E87" s="402"/>
      <c r="F87" s="402"/>
      <c r="G87" s="403"/>
    </row>
    <row r="88" spans="1:10" ht="20.25" customHeight="1" x14ac:dyDescent="0.2">
      <c r="A88" s="78"/>
      <c r="B88" s="101"/>
      <c r="C88" s="132"/>
      <c r="D88" s="102"/>
      <c r="E88" s="222">
        <f>ROUND(B88/12*C88*D88,0)</f>
        <v>0</v>
      </c>
      <c r="F88" s="376"/>
      <c r="G88" s="134">
        <f>ROUND(E88*F88,0)</f>
        <v>0</v>
      </c>
    </row>
    <row r="89" spans="1:10" ht="20.25" customHeight="1" x14ac:dyDescent="0.2">
      <c r="A89" s="103"/>
      <c r="B89" s="62"/>
      <c r="C89" s="131"/>
      <c r="D89" s="63"/>
      <c r="E89" s="223">
        <f>ROUND(B89/12*C89*D89,0)</f>
        <v>0</v>
      </c>
      <c r="F89" s="377"/>
      <c r="G89" s="219">
        <f>ROUND(E89*F89,0)</f>
        <v>0</v>
      </c>
    </row>
    <row r="90" spans="1:10" ht="15" customHeight="1" x14ac:dyDescent="0.2">
      <c r="A90" s="104" t="s">
        <v>17</v>
      </c>
      <c r="B90" s="64"/>
      <c r="C90" s="65"/>
      <c r="D90" s="66"/>
      <c r="E90" s="135"/>
      <c r="F90" s="404"/>
      <c r="G90" s="405"/>
    </row>
    <row r="91" spans="1:10" ht="30" customHeight="1" thickBot="1" x14ac:dyDescent="0.25">
      <c r="A91" s="401"/>
      <c r="B91" s="402"/>
      <c r="C91" s="402"/>
      <c r="D91" s="402"/>
      <c r="E91" s="402"/>
      <c r="F91" s="402"/>
      <c r="G91" s="403"/>
    </row>
    <row r="92" spans="1:10" ht="20.25" customHeight="1" x14ac:dyDescent="0.2">
      <c r="A92" s="197"/>
      <c r="B92" s="67"/>
      <c r="C92" s="130"/>
      <c r="D92" s="115"/>
      <c r="E92" s="222">
        <f>ROUND(B92/12*C92*D92,0)</f>
        <v>0</v>
      </c>
      <c r="F92" s="373"/>
      <c r="G92" s="134">
        <f>ROUND(E92*F92,0)</f>
        <v>0</v>
      </c>
      <c r="J92" s="1"/>
    </row>
    <row r="93" spans="1:10" ht="20.25" customHeight="1" x14ac:dyDescent="0.2">
      <c r="A93" s="198"/>
      <c r="B93" s="62"/>
      <c r="C93" s="131"/>
      <c r="D93" s="63"/>
      <c r="E93" s="223">
        <f>ROUND(B93/12*C93*D93,0)</f>
        <v>0</v>
      </c>
      <c r="F93" s="374"/>
      <c r="G93" s="219">
        <f>ROUND(E93*F93,0)</f>
        <v>0</v>
      </c>
      <c r="J93" s="1"/>
    </row>
    <row r="94" spans="1:10" ht="15" customHeight="1" x14ac:dyDescent="0.2">
      <c r="A94" s="104" t="s">
        <v>17</v>
      </c>
      <c r="B94" s="64"/>
      <c r="C94" s="65"/>
      <c r="D94" s="66"/>
      <c r="E94" s="135"/>
      <c r="F94" s="404"/>
      <c r="G94" s="405"/>
      <c r="J94" s="1"/>
    </row>
    <row r="95" spans="1:10" ht="40.5" customHeight="1" thickBot="1" x14ac:dyDescent="0.25">
      <c r="A95" s="401"/>
      <c r="B95" s="402"/>
      <c r="C95" s="402"/>
      <c r="D95" s="402"/>
      <c r="E95" s="402"/>
      <c r="F95" s="402"/>
      <c r="G95" s="403"/>
    </row>
    <row r="96" spans="1:10" ht="20.25" customHeight="1" x14ac:dyDescent="0.2">
      <c r="A96" s="78"/>
      <c r="B96" s="101"/>
      <c r="C96" s="132"/>
      <c r="D96" s="102"/>
      <c r="E96" s="222">
        <f>ROUND(B96/12*C96*D96,0)</f>
        <v>0</v>
      </c>
      <c r="F96" s="375"/>
      <c r="G96" s="134">
        <f>ROUND(E96*F96,0)</f>
        <v>0</v>
      </c>
    </row>
    <row r="97" spans="1:10" ht="20.25" customHeight="1" x14ac:dyDescent="0.2">
      <c r="A97" s="103"/>
      <c r="B97" s="67"/>
      <c r="C97" s="131"/>
      <c r="D97" s="63"/>
      <c r="E97" s="223">
        <f>ROUND(B97/12*C97*D97,0)</f>
        <v>0</v>
      </c>
      <c r="F97" s="374"/>
      <c r="G97" s="219">
        <f>ROUND(E97*F97,0)</f>
        <v>0</v>
      </c>
    </row>
    <row r="98" spans="1:10" ht="15" customHeight="1" x14ac:dyDescent="0.2">
      <c r="A98" s="104" t="s">
        <v>17</v>
      </c>
      <c r="B98" s="64"/>
      <c r="C98" s="65"/>
      <c r="D98" s="66"/>
      <c r="E98" s="135"/>
      <c r="F98" s="404"/>
      <c r="G98" s="405"/>
    </row>
    <row r="99" spans="1:10" ht="30.75" customHeight="1" thickBot="1" x14ac:dyDescent="0.25">
      <c r="A99" s="401"/>
      <c r="B99" s="402"/>
      <c r="C99" s="402"/>
      <c r="D99" s="402"/>
      <c r="E99" s="402"/>
      <c r="F99" s="402"/>
      <c r="G99" s="403"/>
    </row>
    <row r="100" spans="1:10" ht="20.25" customHeight="1" x14ac:dyDescent="0.2">
      <c r="A100" s="78"/>
      <c r="B100" s="101"/>
      <c r="C100" s="132"/>
      <c r="D100" s="102"/>
      <c r="E100" s="222">
        <f>ROUND(B100/12*C100*D100,0)</f>
        <v>0</v>
      </c>
      <c r="F100" s="376"/>
      <c r="G100" s="134">
        <f>ROUND(E100*F100,0)</f>
        <v>0</v>
      </c>
    </row>
    <row r="101" spans="1:10" ht="20.25" customHeight="1" x14ac:dyDescent="0.2">
      <c r="A101" s="103"/>
      <c r="B101" s="62"/>
      <c r="C101" s="131"/>
      <c r="D101" s="63"/>
      <c r="E101" s="223">
        <f>ROUND(B101/12*C101*D101,0)</f>
        <v>0</v>
      </c>
      <c r="F101" s="377"/>
      <c r="G101" s="219">
        <f>ROUND(E101*F101,0)</f>
        <v>0</v>
      </c>
    </row>
    <row r="102" spans="1:10" ht="15" customHeight="1" x14ac:dyDescent="0.2">
      <c r="A102" s="104" t="s">
        <v>17</v>
      </c>
      <c r="B102" s="64"/>
      <c r="C102" s="65"/>
      <c r="D102" s="66"/>
      <c r="E102" s="135"/>
      <c r="F102" s="404"/>
      <c r="G102" s="405"/>
    </row>
    <row r="103" spans="1:10" ht="30.75" customHeight="1" thickBot="1" x14ac:dyDescent="0.25">
      <c r="A103" s="401"/>
      <c r="B103" s="402"/>
      <c r="C103" s="402"/>
      <c r="D103" s="402"/>
      <c r="E103" s="402"/>
      <c r="F103" s="402"/>
      <c r="G103" s="403"/>
    </row>
    <row r="104" spans="1:10" ht="20.25" customHeight="1" x14ac:dyDescent="0.2">
      <c r="A104" s="80"/>
      <c r="B104" s="67"/>
      <c r="C104" s="130"/>
      <c r="D104" s="115"/>
      <c r="E104" s="256">
        <f>ROUND(B104/12*C104*D104,0)</f>
        <v>0</v>
      </c>
      <c r="F104" s="373"/>
      <c r="G104" s="134">
        <f>ROUND(E104*F104,0)</f>
        <v>0</v>
      </c>
    </row>
    <row r="105" spans="1:10" ht="20.25" customHeight="1" x14ac:dyDescent="0.2">
      <c r="A105" s="103"/>
      <c r="B105" s="62"/>
      <c r="C105" s="131"/>
      <c r="D105" s="63"/>
      <c r="E105" s="223">
        <f>ROUND(B105/12*C105*D105,0)</f>
        <v>0</v>
      </c>
      <c r="F105" s="378"/>
      <c r="G105" s="219">
        <f>ROUND(E105*F105,0)</f>
        <v>0</v>
      </c>
    </row>
    <row r="106" spans="1:10" ht="15" customHeight="1" x14ac:dyDescent="0.2">
      <c r="A106" s="104" t="s">
        <v>17</v>
      </c>
      <c r="B106" s="64"/>
      <c r="C106" s="65"/>
      <c r="D106" s="66"/>
      <c r="E106" s="135"/>
      <c r="F106" s="404"/>
      <c r="G106" s="405"/>
    </row>
    <row r="107" spans="1:10" ht="30" customHeight="1" thickBot="1" x14ac:dyDescent="0.25">
      <c r="A107" s="401"/>
      <c r="B107" s="402"/>
      <c r="C107" s="402"/>
      <c r="D107" s="402"/>
      <c r="E107" s="402"/>
      <c r="F107" s="402"/>
      <c r="G107" s="403"/>
    </row>
    <row r="108" spans="1:10" ht="20.25" customHeight="1" x14ac:dyDescent="0.2">
      <c r="A108" s="78"/>
      <c r="B108" s="101"/>
      <c r="C108" s="132"/>
      <c r="D108" s="102"/>
      <c r="E108" s="222">
        <f>ROUND(B108/12*C108*D108,0)</f>
        <v>0</v>
      </c>
      <c r="F108" s="376"/>
      <c r="G108" s="134">
        <f>ROUND(E108*F108,0)</f>
        <v>0</v>
      </c>
    </row>
    <row r="109" spans="1:10" ht="20.25" customHeight="1" x14ac:dyDescent="0.2">
      <c r="A109" s="103"/>
      <c r="B109" s="62"/>
      <c r="C109" s="131"/>
      <c r="D109" s="63"/>
      <c r="E109" s="223">
        <f>ROUND(B109/12*C109*D109,0)</f>
        <v>0</v>
      </c>
      <c r="F109" s="377"/>
      <c r="G109" s="219">
        <f>ROUND(E109*F109,0)</f>
        <v>0</v>
      </c>
    </row>
    <row r="110" spans="1:10" ht="15" customHeight="1" x14ac:dyDescent="0.2">
      <c r="A110" s="104" t="s">
        <v>17</v>
      </c>
      <c r="B110" s="64"/>
      <c r="C110" s="65"/>
      <c r="D110" s="66"/>
      <c r="E110" s="135"/>
      <c r="F110" s="404"/>
      <c r="G110" s="405"/>
    </row>
    <row r="111" spans="1:10" ht="30" customHeight="1" thickBot="1" x14ac:dyDescent="0.25">
      <c r="A111" s="401"/>
      <c r="B111" s="402"/>
      <c r="C111" s="402"/>
      <c r="D111" s="402"/>
      <c r="E111" s="402"/>
      <c r="F111" s="402"/>
      <c r="G111" s="403"/>
    </row>
    <row r="112" spans="1:10" ht="20.25" customHeight="1" x14ac:dyDescent="0.2">
      <c r="A112" s="351"/>
      <c r="B112" s="67"/>
      <c r="C112" s="130"/>
      <c r="D112" s="115"/>
      <c r="E112" s="256">
        <f>ROUND(B112/12*C112*D112,0)</f>
        <v>0</v>
      </c>
      <c r="F112" s="373"/>
      <c r="G112" s="134">
        <f>ROUND(E112*F112,0)</f>
        <v>0</v>
      </c>
      <c r="J112" s="1"/>
    </row>
    <row r="113" spans="1:10" ht="20.25" customHeight="1" x14ac:dyDescent="0.2">
      <c r="A113" s="198"/>
      <c r="B113" s="62"/>
      <c r="C113" s="131"/>
      <c r="D113" s="63"/>
      <c r="E113" s="223">
        <f>ROUND(B113/12*C113*D113,0)</f>
        <v>0</v>
      </c>
      <c r="F113" s="374"/>
      <c r="G113" s="219">
        <f>ROUND(E113*F113,0)</f>
        <v>0</v>
      </c>
      <c r="J113" s="1"/>
    </row>
    <row r="114" spans="1:10" ht="15" customHeight="1" x14ac:dyDescent="0.2">
      <c r="A114" s="104" t="s">
        <v>17</v>
      </c>
      <c r="B114" s="64"/>
      <c r="C114" s="65"/>
      <c r="D114" s="66"/>
      <c r="E114" s="135"/>
      <c r="F114" s="404"/>
      <c r="G114" s="405"/>
      <c r="J114" s="1"/>
    </row>
    <row r="115" spans="1:10" ht="40.5" customHeight="1" thickBot="1" x14ac:dyDescent="0.25">
      <c r="A115" s="401"/>
      <c r="B115" s="402"/>
      <c r="C115" s="402"/>
      <c r="D115" s="402"/>
      <c r="E115" s="402"/>
      <c r="F115" s="402"/>
      <c r="G115" s="403"/>
    </row>
    <row r="116" spans="1:10" ht="20.25" customHeight="1" x14ac:dyDescent="0.2">
      <c r="A116" s="78"/>
      <c r="B116" s="101"/>
      <c r="C116" s="132"/>
      <c r="D116" s="102"/>
      <c r="E116" s="222">
        <f>ROUND(B116/12*C116*D116,0)</f>
        <v>0</v>
      </c>
      <c r="F116" s="375"/>
      <c r="G116" s="134">
        <f>ROUND(E116*F116,0)</f>
        <v>0</v>
      </c>
    </row>
    <row r="117" spans="1:10" ht="20.25" customHeight="1" x14ac:dyDescent="0.2">
      <c r="A117" s="103"/>
      <c r="B117" s="67"/>
      <c r="C117" s="131"/>
      <c r="D117" s="63"/>
      <c r="E117" s="223">
        <f>ROUND(B117/12*C117*D117,0)</f>
        <v>0</v>
      </c>
      <c r="F117" s="374"/>
      <c r="G117" s="219">
        <f>ROUND(E117*F117,0)</f>
        <v>0</v>
      </c>
    </row>
    <row r="118" spans="1:10" ht="15" customHeight="1" x14ac:dyDescent="0.2">
      <c r="A118" s="104" t="s">
        <v>17</v>
      </c>
      <c r="B118" s="64"/>
      <c r="C118" s="65"/>
      <c r="D118" s="66"/>
      <c r="E118" s="135"/>
      <c r="F118" s="404"/>
      <c r="G118" s="405"/>
    </row>
    <row r="119" spans="1:10" ht="30.75" customHeight="1" thickBot="1" x14ac:dyDescent="0.25">
      <c r="A119" s="401"/>
      <c r="B119" s="402"/>
      <c r="C119" s="402"/>
      <c r="D119" s="402"/>
      <c r="E119" s="402"/>
      <c r="F119" s="402"/>
      <c r="G119" s="403"/>
    </row>
    <row r="120" spans="1:10" ht="20.25" customHeight="1" x14ac:dyDescent="0.2">
      <c r="A120" s="78"/>
      <c r="B120" s="101"/>
      <c r="C120" s="132"/>
      <c r="D120" s="102"/>
      <c r="E120" s="222">
        <f>ROUND(B120/12*C120*D120,0)</f>
        <v>0</v>
      </c>
      <c r="F120" s="376"/>
      <c r="G120" s="134">
        <f>ROUND(E120*F120,0)</f>
        <v>0</v>
      </c>
    </row>
    <row r="121" spans="1:10" ht="20.25" customHeight="1" x14ac:dyDescent="0.2">
      <c r="A121" s="103"/>
      <c r="B121" s="62"/>
      <c r="C121" s="131"/>
      <c r="D121" s="63"/>
      <c r="E121" s="223">
        <f>ROUND(B121/12*C121*D121,0)</f>
        <v>0</v>
      </c>
      <c r="F121" s="377"/>
      <c r="G121" s="219">
        <f>ROUND(E121*F121,0)</f>
        <v>0</v>
      </c>
    </row>
    <row r="122" spans="1:10" ht="15" customHeight="1" x14ac:dyDescent="0.2">
      <c r="A122" s="104" t="s">
        <v>17</v>
      </c>
      <c r="B122" s="64"/>
      <c r="C122" s="65"/>
      <c r="D122" s="66"/>
      <c r="E122" s="135"/>
      <c r="F122" s="404"/>
      <c r="G122" s="405"/>
    </row>
    <row r="123" spans="1:10" ht="30.75" customHeight="1" thickBot="1" x14ac:dyDescent="0.25">
      <c r="A123" s="401"/>
      <c r="B123" s="402"/>
      <c r="C123" s="402"/>
      <c r="D123" s="402"/>
      <c r="E123" s="402"/>
      <c r="F123" s="402"/>
      <c r="G123" s="403"/>
    </row>
    <row r="124" spans="1:10" ht="20.25" customHeight="1" x14ac:dyDescent="0.2">
      <c r="A124" s="78"/>
      <c r="B124" s="101"/>
      <c r="C124" s="132"/>
      <c r="D124" s="102"/>
      <c r="E124" s="222">
        <f>ROUND(B124/12*C124*D124,0)</f>
        <v>0</v>
      </c>
      <c r="F124" s="376"/>
      <c r="G124" s="134">
        <f>ROUND(E124*F124,0)</f>
        <v>0</v>
      </c>
    </row>
    <row r="125" spans="1:10" ht="20.25" customHeight="1" x14ac:dyDescent="0.2">
      <c r="A125" s="103"/>
      <c r="B125" s="62"/>
      <c r="C125" s="131"/>
      <c r="D125" s="63"/>
      <c r="E125" s="223">
        <f>ROUND(B125/12*C125*D125,0)</f>
        <v>0</v>
      </c>
      <c r="F125" s="378"/>
      <c r="G125" s="219">
        <f>ROUND(E125*F125,0)</f>
        <v>0</v>
      </c>
    </row>
    <row r="126" spans="1:10" ht="15" customHeight="1" x14ac:dyDescent="0.2">
      <c r="A126" s="104" t="s">
        <v>17</v>
      </c>
      <c r="B126" s="64"/>
      <c r="C126" s="65"/>
      <c r="D126" s="66"/>
      <c r="E126" s="135"/>
      <c r="F126" s="404"/>
      <c r="G126" s="405"/>
    </row>
    <row r="127" spans="1:10" ht="30" customHeight="1" thickBot="1" x14ac:dyDescent="0.25">
      <c r="A127" s="401"/>
      <c r="B127" s="402"/>
      <c r="C127" s="402"/>
      <c r="D127" s="402"/>
      <c r="E127" s="402"/>
      <c r="F127" s="402"/>
      <c r="G127" s="403"/>
    </row>
    <row r="128" spans="1:10" ht="20.25" customHeight="1" x14ac:dyDescent="0.2">
      <c r="A128" s="78"/>
      <c r="B128" s="101"/>
      <c r="C128" s="132"/>
      <c r="D128" s="102"/>
      <c r="E128" s="222">
        <f>ROUND(B128/12*C128*D128,0)</f>
        <v>0</v>
      </c>
      <c r="F128" s="376"/>
      <c r="G128" s="134">
        <f>ROUND(E128*F128,0)</f>
        <v>0</v>
      </c>
    </row>
    <row r="129" spans="1:10" ht="20.25" customHeight="1" x14ac:dyDescent="0.2">
      <c r="A129" s="103"/>
      <c r="B129" s="62"/>
      <c r="C129" s="131"/>
      <c r="D129" s="63"/>
      <c r="E129" s="223">
        <f>ROUND(B129/12*C129*D129,0)</f>
        <v>0</v>
      </c>
      <c r="F129" s="377"/>
      <c r="G129" s="219">
        <f>ROUND(E129*F129,0)</f>
        <v>0</v>
      </c>
    </row>
    <row r="130" spans="1:10" ht="15" customHeight="1" x14ac:dyDescent="0.2">
      <c r="A130" s="104" t="s">
        <v>17</v>
      </c>
      <c r="B130" s="64"/>
      <c r="C130" s="65"/>
      <c r="D130" s="66"/>
      <c r="E130" s="135"/>
      <c r="F130" s="404"/>
      <c r="G130" s="405"/>
    </row>
    <row r="131" spans="1:10" ht="30" customHeight="1" thickBot="1" x14ac:dyDescent="0.25">
      <c r="A131" s="401"/>
      <c r="B131" s="402"/>
      <c r="C131" s="402"/>
      <c r="D131" s="402"/>
      <c r="E131" s="402"/>
      <c r="F131" s="402"/>
      <c r="G131" s="403"/>
    </row>
    <row r="132" spans="1:10" ht="20.25" customHeight="1" x14ac:dyDescent="0.2">
      <c r="A132" s="197"/>
      <c r="B132" s="67"/>
      <c r="C132" s="130"/>
      <c r="D132" s="115"/>
      <c r="E132" s="222">
        <f>ROUND(B132/12*C132*D132,0)</f>
        <v>0</v>
      </c>
      <c r="F132" s="373"/>
      <c r="G132" s="134">
        <f>ROUND(E132*F132,0)</f>
        <v>0</v>
      </c>
      <c r="J132" s="1"/>
    </row>
    <row r="133" spans="1:10" ht="20.25" customHeight="1" x14ac:dyDescent="0.2">
      <c r="A133" s="198"/>
      <c r="B133" s="62"/>
      <c r="C133" s="131"/>
      <c r="D133" s="63"/>
      <c r="E133" s="223">
        <f>ROUND(B133/12*C133*D133,0)</f>
        <v>0</v>
      </c>
      <c r="F133" s="374"/>
      <c r="G133" s="219">
        <f>ROUND(E133*F133,0)</f>
        <v>0</v>
      </c>
      <c r="J133" s="1"/>
    </row>
    <row r="134" spans="1:10" ht="15" customHeight="1" x14ac:dyDescent="0.2">
      <c r="A134" s="104" t="s">
        <v>17</v>
      </c>
      <c r="B134" s="64"/>
      <c r="C134" s="65"/>
      <c r="D134" s="66"/>
      <c r="E134" s="135"/>
      <c r="F134" s="404"/>
      <c r="G134" s="405"/>
      <c r="J134" s="1"/>
    </row>
    <row r="135" spans="1:10" ht="40.5" customHeight="1" thickBot="1" x14ac:dyDescent="0.25">
      <c r="A135" s="401"/>
      <c r="B135" s="402"/>
      <c r="C135" s="402"/>
      <c r="D135" s="402"/>
      <c r="E135" s="402"/>
      <c r="F135" s="402"/>
      <c r="G135" s="403"/>
    </row>
    <row r="136" spans="1:10" ht="20.25" customHeight="1" x14ac:dyDescent="0.2">
      <c r="A136" s="80"/>
      <c r="B136" s="67"/>
      <c r="C136" s="130"/>
      <c r="D136" s="115"/>
      <c r="E136" s="256">
        <f>ROUND(B136/12*C136*D136,0)</f>
        <v>0</v>
      </c>
      <c r="F136" s="379"/>
      <c r="G136" s="134">
        <f>ROUND(E136*F136,0)</f>
        <v>0</v>
      </c>
    </row>
    <row r="137" spans="1:10" ht="20.25" customHeight="1" x14ac:dyDescent="0.2">
      <c r="A137" s="103"/>
      <c r="B137" s="67"/>
      <c r="C137" s="131"/>
      <c r="D137" s="63"/>
      <c r="E137" s="223">
        <f>ROUND(B137/12*C137*D137,0)</f>
        <v>0</v>
      </c>
      <c r="F137" s="374"/>
      <c r="G137" s="219">
        <f>ROUND(E137*F137,0)</f>
        <v>0</v>
      </c>
    </row>
    <row r="138" spans="1:10" ht="15" customHeight="1" x14ac:dyDescent="0.2">
      <c r="A138" s="104" t="s">
        <v>17</v>
      </c>
      <c r="B138" s="64"/>
      <c r="C138" s="65"/>
      <c r="D138" s="66"/>
      <c r="E138" s="135"/>
      <c r="F138" s="404"/>
      <c r="G138" s="405"/>
    </row>
    <row r="139" spans="1:10" ht="30.75" customHeight="1" thickBot="1" x14ac:dyDescent="0.25">
      <c r="A139" s="401"/>
      <c r="B139" s="402"/>
      <c r="C139" s="402"/>
      <c r="D139" s="402"/>
      <c r="E139" s="402"/>
      <c r="F139" s="402"/>
      <c r="G139" s="403"/>
    </row>
    <row r="140" spans="1:10" ht="20.25" customHeight="1" x14ac:dyDescent="0.2">
      <c r="A140" s="78"/>
      <c r="B140" s="101"/>
      <c r="C140" s="132"/>
      <c r="D140" s="102"/>
      <c r="E140" s="222">
        <f>ROUND(B140/12*C140*D140,0)</f>
        <v>0</v>
      </c>
      <c r="F140" s="376"/>
      <c r="G140" s="134">
        <f>ROUND(E140*F140,0)</f>
        <v>0</v>
      </c>
    </row>
    <row r="141" spans="1:10" ht="20.25" customHeight="1" x14ac:dyDescent="0.2">
      <c r="A141" s="103"/>
      <c r="B141" s="62"/>
      <c r="C141" s="131"/>
      <c r="D141" s="63"/>
      <c r="E141" s="223">
        <f>ROUND(B141/12*C141*D141,0)</f>
        <v>0</v>
      </c>
      <c r="F141" s="377"/>
      <c r="G141" s="219">
        <f>ROUND(E141*F141,0)</f>
        <v>0</v>
      </c>
    </row>
    <row r="142" spans="1:10" ht="15" customHeight="1" x14ac:dyDescent="0.2">
      <c r="A142" s="104" t="s">
        <v>17</v>
      </c>
      <c r="B142" s="64"/>
      <c r="C142" s="65"/>
      <c r="D142" s="66"/>
      <c r="E142" s="135"/>
      <c r="F142" s="404"/>
      <c r="G142" s="405"/>
    </row>
    <row r="143" spans="1:10" ht="30.75" customHeight="1" thickBot="1" x14ac:dyDescent="0.25">
      <c r="A143" s="401"/>
      <c r="B143" s="402"/>
      <c r="C143" s="402"/>
      <c r="D143" s="402"/>
      <c r="E143" s="402"/>
      <c r="F143" s="402"/>
      <c r="G143" s="403"/>
    </row>
    <row r="144" spans="1:10" ht="20.25" customHeight="1" x14ac:dyDescent="0.2">
      <c r="A144" s="78"/>
      <c r="B144" s="101"/>
      <c r="C144" s="132"/>
      <c r="D144" s="102"/>
      <c r="E144" s="222">
        <f>ROUND(B144/12*C144*D144,0)</f>
        <v>0</v>
      </c>
      <c r="F144" s="376"/>
      <c r="G144" s="134">
        <f>ROUND(E144*F144,0)</f>
        <v>0</v>
      </c>
    </row>
    <row r="145" spans="1:10" ht="20.25" customHeight="1" x14ac:dyDescent="0.2">
      <c r="A145" s="103"/>
      <c r="B145" s="62"/>
      <c r="C145" s="131"/>
      <c r="D145" s="63"/>
      <c r="E145" s="223">
        <f>ROUND(B145/12*C145*D145,0)</f>
        <v>0</v>
      </c>
      <c r="F145" s="378"/>
      <c r="G145" s="219">
        <f>ROUND(E145*F145,0)</f>
        <v>0</v>
      </c>
    </row>
    <row r="146" spans="1:10" ht="15" customHeight="1" x14ac:dyDescent="0.2">
      <c r="A146" s="104" t="s">
        <v>17</v>
      </c>
      <c r="B146" s="64"/>
      <c r="C146" s="65"/>
      <c r="D146" s="66"/>
      <c r="E146" s="135"/>
      <c r="F146" s="404"/>
      <c r="G146" s="405"/>
    </row>
    <row r="147" spans="1:10" ht="30" customHeight="1" thickBot="1" x14ac:dyDescent="0.25">
      <c r="A147" s="401"/>
      <c r="B147" s="402"/>
      <c r="C147" s="402"/>
      <c r="D147" s="402"/>
      <c r="E147" s="402"/>
      <c r="F147" s="402"/>
      <c r="G147" s="403"/>
    </row>
    <row r="148" spans="1:10" ht="20.25" customHeight="1" x14ac:dyDescent="0.2">
      <c r="A148" s="80"/>
      <c r="B148" s="67"/>
      <c r="C148" s="130"/>
      <c r="D148" s="115"/>
      <c r="E148" s="256">
        <f>ROUND(B148/12*C148*D148,0)</f>
        <v>0</v>
      </c>
      <c r="F148" s="373"/>
      <c r="G148" s="134">
        <f>ROUND(E148*F148,0)</f>
        <v>0</v>
      </c>
    </row>
    <row r="149" spans="1:10" ht="20.25" customHeight="1" x14ac:dyDescent="0.2">
      <c r="A149" s="103"/>
      <c r="B149" s="62"/>
      <c r="C149" s="131"/>
      <c r="D149" s="63"/>
      <c r="E149" s="223">
        <f>ROUND(B149/12*C149*D149,0)</f>
        <v>0</v>
      </c>
      <c r="F149" s="377"/>
      <c r="G149" s="219">
        <f>ROUND(E149*F149,0)</f>
        <v>0</v>
      </c>
    </row>
    <row r="150" spans="1:10" ht="15" customHeight="1" x14ac:dyDescent="0.2">
      <c r="A150" s="104" t="s">
        <v>17</v>
      </c>
      <c r="B150" s="64"/>
      <c r="C150" s="65"/>
      <c r="D150" s="66"/>
      <c r="E150" s="135"/>
      <c r="F150" s="404"/>
      <c r="G150" s="405"/>
    </row>
    <row r="151" spans="1:10" ht="30" customHeight="1" thickBot="1" x14ac:dyDescent="0.25">
      <c r="A151" s="401"/>
      <c r="B151" s="402"/>
      <c r="C151" s="402"/>
      <c r="D151" s="402"/>
      <c r="E151" s="402"/>
      <c r="F151" s="402"/>
      <c r="G151" s="403"/>
    </row>
    <row r="152" spans="1:10" ht="20.25" customHeight="1" x14ac:dyDescent="0.2">
      <c r="A152" s="197"/>
      <c r="B152" s="67"/>
      <c r="C152" s="130"/>
      <c r="D152" s="115"/>
      <c r="E152" s="222">
        <f>ROUND(B152/12*C152*D152,0)</f>
        <v>0</v>
      </c>
      <c r="F152" s="373"/>
      <c r="G152" s="134">
        <f>ROUND(E152*F152,0)</f>
        <v>0</v>
      </c>
      <c r="J152" s="1"/>
    </row>
    <row r="153" spans="1:10" ht="20.25" customHeight="1" x14ac:dyDescent="0.2">
      <c r="A153" s="198"/>
      <c r="B153" s="62"/>
      <c r="C153" s="131"/>
      <c r="D153" s="63"/>
      <c r="E153" s="223">
        <f>ROUND(B153/12*C153*D153,0)</f>
        <v>0</v>
      </c>
      <c r="F153" s="374"/>
      <c r="G153" s="219">
        <f>ROUND(E153*F153,0)</f>
        <v>0</v>
      </c>
      <c r="J153" s="1"/>
    </row>
    <row r="154" spans="1:10" ht="15" customHeight="1" x14ac:dyDescent="0.2">
      <c r="A154" s="104" t="s">
        <v>17</v>
      </c>
      <c r="B154" s="64"/>
      <c r="C154" s="65"/>
      <c r="D154" s="66"/>
      <c r="E154" s="135"/>
      <c r="F154" s="404"/>
      <c r="G154" s="405"/>
      <c r="J154" s="1"/>
    </row>
    <row r="155" spans="1:10" ht="40.5" customHeight="1" thickBot="1" x14ac:dyDescent="0.25">
      <c r="A155" s="401"/>
      <c r="B155" s="402"/>
      <c r="C155" s="402"/>
      <c r="D155" s="402"/>
      <c r="E155" s="402"/>
      <c r="F155" s="402"/>
      <c r="G155" s="403"/>
    </row>
    <row r="156" spans="1:10" ht="20.25" customHeight="1" x14ac:dyDescent="0.2">
      <c r="A156" s="78"/>
      <c r="B156" s="101"/>
      <c r="C156" s="132"/>
      <c r="D156" s="102"/>
      <c r="E156" s="222">
        <f>ROUND(B156/12*C156*D156,0)</f>
        <v>0</v>
      </c>
      <c r="F156" s="375"/>
      <c r="G156" s="134">
        <f>ROUND(E156*F156,0)</f>
        <v>0</v>
      </c>
    </row>
    <row r="157" spans="1:10" ht="20.25" customHeight="1" x14ac:dyDescent="0.2">
      <c r="A157" s="103"/>
      <c r="B157" s="67"/>
      <c r="C157" s="131"/>
      <c r="D157" s="63"/>
      <c r="E157" s="223">
        <f>ROUND(B157/12*C157*D157,0)</f>
        <v>0</v>
      </c>
      <c r="F157" s="374"/>
      <c r="G157" s="219">
        <f>ROUND(E157*F157,0)</f>
        <v>0</v>
      </c>
    </row>
    <row r="158" spans="1:10" ht="15" customHeight="1" x14ac:dyDescent="0.2">
      <c r="A158" s="104" t="s">
        <v>17</v>
      </c>
      <c r="B158" s="64"/>
      <c r="C158" s="65"/>
      <c r="D158" s="66"/>
      <c r="E158" s="135"/>
      <c r="F158" s="404"/>
      <c r="G158" s="405"/>
    </row>
    <row r="159" spans="1:10" ht="30.75" customHeight="1" thickBot="1" x14ac:dyDescent="0.25">
      <c r="A159" s="401"/>
      <c r="B159" s="402"/>
      <c r="C159" s="402"/>
      <c r="D159" s="402"/>
      <c r="E159" s="402"/>
      <c r="F159" s="402"/>
      <c r="G159" s="403"/>
    </row>
    <row r="160" spans="1:10" ht="20.25" customHeight="1" x14ac:dyDescent="0.2">
      <c r="A160" s="78"/>
      <c r="B160" s="101"/>
      <c r="C160" s="132"/>
      <c r="D160" s="102"/>
      <c r="E160" s="222">
        <f>ROUND(B160/12*C160*D160,0)</f>
        <v>0</v>
      </c>
      <c r="F160" s="376"/>
      <c r="G160" s="134">
        <f>ROUND(E160*F160,0)</f>
        <v>0</v>
      </c>
    </row>
    <row r="161" spans="1:7" ht="20.25" customHeight="1" x14ac:dyDescent="0.2">
      <c r="A161" s="103"/>
      <c r="B161" s="62"/>
      <c r="C161" s="131"/>
      <c r="D161" s="63"/>
      <c r="E161" s="223">
        <f>ROUND(B161/12*C161*D161,0)</f>
        <v>0</v>
      </c>
      <c r="F161" s="377"/>
      <c r="G161" s="219">
        <f>ROUND(E161*F161,0)</f>
        <v>0</v>
      </c>
    </row>
    <row r="162" spans="1:7" ht="15" customHeight="1" x14ac:dyDescent="0.2">
      <c r="A162" s="104" t="s">
        <v>17</v>
      </c>
      <c r="B162" s="64"/>
      <c r="C162" s="65"/>
      <c r="D162" s="66"/>
      <c r="E162" s="135"/>
      <c r="F162" s="404"/>
      <c r="G162" s="405"/>
    </row>
    <row r="163" spans="1:7" ht="30.75" customHeight="1" thickBot="1" x14ac:dyDescent="0.25">
      <c r="A163" s="401"/>
      <c r="B163" s="402"/>
      <c r="C163" s="402"/>
      <c r="D163" s="402"/>
      <c r="E163" s="402"/>
      <c r="F163" s="402"/>
      <c r="G163" s="403"/>
    </row>
    <row r="164" spans="1:7" ht="20.25" customHeight="1" x14ac:dyDescent="0.2">
      <c r="A164" s="78"/>
      <c r="B164" s="101"/>
      <c r="C164" s="132"/>
      <c r="D164" s="102"/>
      <c r="E164" s="222">
        <f>ROUND(B164/12*C164*D164,0)</f>
        <v>0</v>
      </c>
      <c r="F164" s="376"/>
      <c r="G164" s="134">
        <f>ROUND(E164*F164,0)</f>
        <v>0</v>
      </c>
    </row>
    <row r="165" spans="1:7" ht="20.25" customHeight="1" x14ac:dyDescent="0.2">
      <c r="A165" s="103"/>
      <c r="B165" s="62"/>
      <c r="C165" s="131"/>
      <c r="D165" s="63"/>
      <c r="E165" s="223">
        <f>ROUND(B165/12*C165*D165,0)</f>
        <v>0</v>
      </c>
      <c r="F165" s="378"/>
      <c r="G165" s="219">
        <f>ROUND(E165*F165,0)</f>
        <v>0</v>
      </c>
    </row>
    <row r="166" spans="1:7" ht="15" customHeight="1" x14ac:dyDescent="0.2">
      <c r="A166" s="104" t="s">
        <v>17</v>
      </c>
      <c r="B166" s="64"/>
      <c r="C166" s="65"/>
      <c r="D166" s="66"/>
      <c r="E166" s="135"/>
      <c r="F166" s="404"/>
      <c r="G166" s="405"/>
    </row>
    <row r="167" spans="1:7" ht="30" customHeight="1" thickBot="1" x14ac:dyDescent="0.25">
      <c r="A167" s="401"/>
      <c r="B167" s="402"/>
      <c r="C167" s="402"/>
      <c r="D167" s="402"/>
      <c r="E167" s="402"/>
      <c r="F167" s="402"/>
      <c r="G167" s="403"/>
    </row>
    <row r="168" spans="1:7" ht="20.25" customHeight="1" x14ac:dyDescent="0.2">
      <c r="A168" s="78"/>
      <c r="B168" s="101"/>
      <c r="C168" s="132"/>
      <c r="D168" s="102"/>
      <c r="E168" s="222">
        <f>ROUND(B168/12*C168*D168,0)</f>
        <v>0</v>
      </c>
      <c r="F168" s="376"/>
      <c r="G168" s="134">
        <f>ROUND(E168*F168,0)</f>
        <v>0</v>
      </c>
    </row>
    <row r="169" spans="1:7" ht="20.25" customHeight="1" x14ac:dyDescent="0.2">
      <c r="A169" s="103"/>
      <c r="B169" s="62"/>
      <c r="C169" s="131"/>
      <c r="D169" s="63"/>
      <c r="E169" s="223">
        <f>ROUND(B169/12*C169*D169,0)</f>
        <v>0</v>
      </c>
      <c r="F169" s="377"/>
      <c r="G169" s="219">
        <f>ROUND(E169*F169,0)</f>
        <v>0</v>
      </c>
    </row>
    <row r="170" spans="1:7" ht="15" customHeight="1" x14ac:dyDescent="0.2">
      <c r="A170" s="104" t="s">
        <v>17</v>
      </c>
      <c r="B170" s="64"/>
      <c r="C170" s="65"/>
      <c r="D170" s="66"/>
      <c r="E170" s="135"/>
      <c r="F170" s="404"/>
      <c r="G170" s="405"/>
    </row>
    <row r="171" spans="1:7" ht="30" customHeight="1" thickBot="1" x14ac:dyDescent="0.25">
      <c r="A171" s="401"/>
      <c r="B171" s="402"/>
      <c r="C171" s="402"/>
      <c r="D171" s="402"/>
      <c r="E171" s="402"/>
      <c r="F171" s="402"/>
      <c r="G171" s="403"/>
    </row>
    <row r="172" spans="1:7" ht="20.25" customHeight="1" x14ac:dyDescent="0.2">
      <c r="A172" s="80"/>
      <c r="B172" s="67"/>
      <c r="C172" s="130"/>
      <c r="D172" s="115"/>
      <c r="E172" s="256">
        <f>ROUND(B172/12*C172*D172,0)</f>
        <v>0</v>
      </c>
      <c r="F172" s="379"/>
      <c r="G172" s="134">
        <f>ROUND(E172*F172,0)</f>
        <v>0</v>
      </c>
    </row>
    <row r="173" spans="1:7" ht="20.25" customHeight="1" x14ac:dyDescent="0.2">
      <c r="A173" s="103"/>
      <c r="B173" s="67"/>
      <c r="C173" s="131"/>
      <c r="D173" s="63"/>
      <c r="E173" s="223">
        <f>ROUND(B173/12*C173*D173,0)</f>
        <v>0</v>
      </c>
      <c r="F173" s="374"/>
      <c r="G173" s="219">
        <f>ROUND(E173*F173,0)</f>
        <v>0</v>
      </c>
    </row>
    <row r="174" spans="1:7" ht="15" customHeight="1" x14ac:dyDescent="0.2">
      <c r="A174" s="104" t="s">
        <v>17</v>
      </c>
      <c r="B174" s="64"/>
      <c r="C174" s="65"/>
      <c r="D174" s="66"/>
      <c r="E174" s="135"/>
      <c r="F174" s="404"/>
      <c r="G174" s="405"/>
    </row>
    <row r="175" spans="1:7" ht="30.75" customHeight="1" thickBot="1" x14ac:dyDescent="0.25">
      <c r="A175" s="401"/>
      <c r="B175" s="402"/>
      <c r="C175" s="402"/>
      <c r="D175" s="402"/>
      <c r="E175" s="402"/>
      <c r="F175" s="402"/>
      <c r="G175" s="403"/>
    </row>
    <row r="176" spans="1:7" ht="20.25" customHeight="1" x14ac:dyDescent="0.2">
      <c r="A176" s="78"/>
      <c r="B176" s="101"/>
      <c r="C176" s="132"/>
      <c r="D176" s="102"/>
      <c r="E176" s="222">
        <f>ROUND(B176/12*C176*D176,0)</f>
        <v>0</v>
      </c>
      <c r="F176" s="376"/>
      <c r="G176" s="134">
        <f>ROUND(E176*F176,0)</f>
        <v>0</v>
      </c>
    </row>
    <row r="177" spans="1:10" ht="20.25" customHeight="1" x14ac:dyDescent="0.2">
      <c r="A177" s="103"/>
      <c r="B177" s="62"/>
      <c r="C177" s="131"/>
      <c r="D177" s="63"/>
      <c r="E177" s="223">
        <f>ROUND(B177/12*C177*D177,0)</f>
        <v>0</v>
      </c>
      <c r="F177" s="377"/>
      <c r="G177" s="219">
        <f>ROUND(E177*F177,0)</f>
        <v>0</v>
      </c>
    </row>
    <row r="178" spans="1:10" ht="15" customHeight="1" x14ac:dyDescent="0.2">
      <c r="A178" s="104" t="s">
        <v>17</v>
      </c>
      <c r="B178" s="64"/>
      <c r="C178" s="65"/>
      <c r="D178" s="66"/>
      <c r="E178" s="135"/>
      <c r="F178" s="404"/>
      <c r="G178" s="405"/>
    </row>
    <row r="179" spans="1:10" ht="30.75" customHeight="1" thickBot="1" x14ac:dyDescent="0.25">
      <c r="A179" s="401"/>
      <c r="B179" s="402"/>
      <c r="C179" s="402"/>
      <c r="D179" s="402"/>
      <c r="E179" s="402"/>
      <c r="F179" s="402"/>
      <c r="G179" s="403"/>
    </row>
    <row r="180" spans="1:10" ht="20.25" customHeight="1" x14ac:dyDescent="0.2">
      <c r="A180" s="78"/>
      <c r="B180" s="101"/>
      <c r="C180" s="132"/>
      <c r="D180" s="102"/>
      <c r="E180" s="222">
        <f>ROUND(B180/12*C180*D180,0)</f>
        <v>0</v>
      </c>
      <c r="F180" s="376"/>
      <c r="G180" s="134">
        <f>ROUND(E180*F180,0)</f>
        <v>0</v>
      </c>
    </row>
    <row r="181" spans="1:10" ht="20.25" customHeight="1" x14ac:dyDescent="0.2">
      <c r="A181" s="103"/>
      <c r="B181" s="62"/>
      <c r="C181" s="131"/>
      <c r="D181" s="63"/>
      <c r="E181" s="223">
        <f>ROUND(B181/12*C181*D181,0)</f>
        <v>0</v>
      </c>
      <c r="F181" s="378"/>
      <c r="G181" s="219">
        <f>ROUND(E181*F181,0)</f>
        <v>0</v>
      </c>
    </row>
    <row r="182" spans="1:10" ht="15" customHeight="1" x14ac:dyDescent="0.2">
      <c r="A182" s="104" t="s">
        <v>17</v>
      </c>
      <c r="B182" s="64"/>
      <c r="C182" s="65"/>
      <c r="D182" s="66"/>
      <c r="E182" s="135"/>
      <c r="F182" s="404"/>
      <c r="G182" s="405"/>
    </row>
    <row r="183" spans="1:10" ht="30" customHeight="1" thickBot="1" x14ac:dyDescent="0.25">
      <c r="A183" s="401"/>
      <c r="B183" s="402"/>
      <c r="C183" s="402"/>
      <c r="D183" s="402"/>
      <c r="E183" s="402"/>
      <c r="F183" s="402"/>
      <c r="G183" s="403"/>
    </row>
    <row r="184" spans="1:10" ht="20.25" customHeight="1" x14ac:dyDescent="0.2">
      <c r="A184" s="80"/>
      <c r="B184" s="67"/>
      <c r="C184" s="130"/>
      <c r="D184" s="115"/>
      <c r="E184" s="256">
        <f>ROUND(B184/12*C184*D184,0)</f>
        <v>0</v>
      </c>
      <c r="F184" s="373"/>
      <c r="G184" s="134">
        <f>ROUND(E184*F184,0)</f>
        <v>0</v>
      </c>
    </row>
    <row r="185" spans="1:10" ht="20.25" customHeight="1" x14ac:dyDescent="0.2">
      <c r="A185" s="103"/>
      <c r="B185" s="62"/>
      <c r="C185" s="131"/>
      <c r="D185" s="63"/>
      <c r="E185" s="223">
        <f>ROUND(B185/12*C185*D185,0)</f>
        <v>0</v>
      </c>
      <c r="F185" s="377"/>
      <c r="G185" s="219">
        <f>ROUND(E185*F185,0)</f>
        <v>0</v>
      </c>
    </row>
    <row r="186" spans="1:10" ht="15" customHeight="1" x14ac:dyDescent="0.2">
      <c r="A186" s="104" t="s">
        <v>17</v>
      </c>
      <c r="B186" s="64"/>
      <c r="C186" s="65"/>
      <c r="D186" s="66"/>
      <c r="E186" s="135"/>
      <c r="F186" s="404"/>
      <c r="G186" s="405"/>
    </row>
    <row r="187" spans="1:10" ht="30" customHeight="1" thickBot="1" x14ac:dyDescent="0.25">
      <c r="A187" s="401"/>
      <c r="B187" s="402"/>
      <c r="C187" s="402"/>
      <c r="D187" s="402"/>
      <c r="E187" s="402"/>
      <c r="F187" s="402"/>
      <c r="G187" s="403"/>
    </row>
    <row r="188" spans="1:10" ht="20.25" customHeight="1" x14ac:dyDescent="0.2">
      <c r="A188" s="197"/>
      <c r="B188" s="67"/>
      <c r="C188" s="130"/>
      <c r="D188" s="115"/>
      <c r="E188" s="222">
        <f>ROUND(B188/12*C188*D188,0)</f>
        <v>0</v>
      </c>
      <c r="F188" s="373"/>
      <c r="G188" s="134">
        <f>ROUND(E188*F188,0)</f>
        <v>0</v>
      </c>
      <c r="J188" s="1"/>
    </row>
    <row r="189" spans="1:10" ht="20.25" customHeight="1" x14ac:dyDescent="0.2">
      <c r="A189" s="198"/>
      <c r="B189" s="62"/>
      <c r="C189" s="131"/>
      <c r="D189" s="63"/>
      <c r="E189" s="223">
        <f>ROUND(B189/12*C189*D189,0)</f>
        <v>0</v>
      </c>
      <c r="F189" s="374"/>
      <c r="G189" s="219">
        <f>ROUND(E189*F189,0)</f>
        <v>0</v>
      </c>
      <c r="J189" s="1"/>
    </row>
    <row r="190" spans="1:10" ht="15" customHeight="1" x14ac:dyDescent="0.2">
      <c r="A190" s="104" t="s">
        <v>17</v>
      </c>
      <c r="B190" s="64"/>
      <c r="C190" s="65"/>
      <c r="D190" s="66"/>
      <c r="E190" s="135"/>
      <c r="F190" s="404"/>
      <c r="G190" s="405"/>
      <c r="J190" s="1"/>
    </row>
    <row r="191" spans="1:10" ht="40.5" customHeight="1" thickBot="1" x14ac:dyDescent="0.25">
      <c r="A191" s="401"/>
      <c r="B191" s="402"/>
      <c r="C191" s="402"/>
      <c r="D191" s="402"/>
      <c r="E191" s="402"/>
      <c r="F191" s="402"/>
      <c r="G191" s="403"/>
    </row>
    <row r="192" spans="1:10" ht="20.25" customHeight="1" x14ac:dyDescent="0.2">
      <c r="A192" s="78"/>
      <c r="B192" s="101"/>
      <c r="C192" s="132"/>
      <c r="D192" s="102"/>
      <c r="E192" s="222">
        <f>ROUND(B192/12*C192*D192,0)</f>
        <v>0</v>
      </c>
      <c r="F192" s="375"/>
      <c r="G192" s="134">
        <f>ROUND(E192*F192,0)</f>
        <v>0</v>
      </c>
    </row>
    <row r="193" spans="1:7" ht="20.25" customHeight="1" x14ac:dyDescent="0.2">
      <c r="A193" s="103"/>
      <c r="B193" s="67"/>
      <c r="C193" s="131"/>
      <c r="D193" s="63"/>
      <c r="E193" s="223">
        <f>ROUND(B193/12*C193*D193,0)</f>
        <v>0</v>
      </c>
      <c r="F193" s="374"/>
      <c r="G193" s="219">
        <f>ROUND(E193*F193,0)</f>
        <v>0</v>
      </c>
    </row>
    <row r="194" spans="1:7" ht="15" customHeight="1" x14ac:dyDescent="0.2">
      <c r="A194" s="104" t="s">
        <v>17</v>
      </c>
      <c r="B194" s="64"/>
      <c r="C194" s="65"/>
      <c r="D194" s="66"/>
      <c r="E194" s="135"/>
      <c r="F194" s="404"/>
      <c r="G194" s="405"/>
    </row>
    <row r="195" spans="1:7" ht="30.75" customHeight="1" thickBot="1" x14ac:dyDescent="0.25">
      <c r="A195" s="401"/>
      <c r="B195" s="402"/>
      <c r="C195" s="402"/>
      <c r="D195" s="402"/>
      <c r="E195" s="402"/>
      <c r="F195" s="402"/>
      <c r="G195" s="403"/>
    </row>
    <row r="196" spans="1:7" ht="20.25" customHeight="1" x14ac:dyDescent="0.2">
      <c r="A196" s="78"/>
      <c r="B196" s="101"/>
      <c r="C196" s="132"/>
      <c r="D196" s="102"/>
      <c r="E196" s="222">
        <f>ROUND(B196/12*C196*D196,0)</f>
        <v>0</v>
      </c>
      <c r="F196" s="376"/>
      <c r="G196" s="134">
        <f>ROUND(E196*F196,0)</f>
        <v>0</v>
      </c>
    </row>
    <row r="197" spans="1:7" ht="20.25" customHeight="1" x14ac:dyDescent="0.2">
      <c r="A197" s="103"/>
      <c r="B197" s="62"/>
      <c r="C197" s="131"/>
      <c r="D197" s="63"/>
      <c r="E197" s="223">
        <f>ROUND(B197/12*C197*D197,0)</f>
        <v>0</v>
      </c>
      <c r="F197" s="377"/>
      <c r="G197" s="219">
        <f>ROUND(E197*F197,0)</f>
        <v>0</v>
      </c>
    </row>
    <row r="198" spans="1:7" ht="15" customHeight="1" x14ac:dyDescent="0.2">
      <c r="A198" s="104" t="s">
        <v>17</v>
      </c>
      <c r="B198" s="64"/>
      <c r="C198" s="65"/>
      <c r="D198" s="66"/>
      <c r="E198" s="135"/>
      <c r="F198" s="404"/>
      <c r="G198" s="405"/>
    </row>
    <row r="199" spans="1:7" ht="15" customHeight="1" thickBot="1" x14ac:dyDescent="0.25">
      <c r="A199" s="159"/>
      <c r="B199" s="160"/>
      <c r="C199" s="161"/>
      <c r="D199" s="162"/>
      <c r="E199" s="135"/>
      <c r="F199" s="263"/>
      <c r="G199" s="266"/>
    </row>
    <row r="200" spans="1:7" ht="20.25" customHeight="1" x14ac:dyDescent="0.2">
      <c r="A200" s="78"/>
      <c r="B200" s="101"/>
      <c r="C200" s="132"/>
      <c r="D200" s="102"/>
      <c r="E200" s="222">
        <f t="shared" ref="E200:E201" si="0">ROUND(B200/12*C200*D200,0)</f>
        <v>0</v>
      </c>
      <c r="F200" s="376"/>
      <c r="G200" s="134">
        <f t="shared" ref="G200:G201" si="1">ROUND(E200*F200,0)</f>
        <v>0</v>
      </c>
    </row>
    <row r="201" spans="1:7" ht="20.25" customHeight="1" x14ac:dyDescent="0.2">
      <c r="A201" s="103"/>
      <c r="B201" s="62"/>
      <c r="C201" s="131"/>
      <c r="D201" s="63"/>
      <c r="E201" s="223">
        <f t="shared" si="0"/>
        <v>0</v>
      </c>
      <c r="F201" s="377"/>
      <c r="G201" s="219">
        <f t="shared" si="1"/>
        <v>0</v>
      </c>
    </row>
    <row r="202" spans="1:7" ht="15" customHeight="1" x14ac:dyDescent="0.2">
      <c r="A202" s="104" t="s">
        <v>17</v>
      </c>
      <c r="B202" s="64"/>
      <c r="C202" s="65"/>
      <c r="D202" s="66"/>
      <c r="E202" s="135"/>
      <c r="F202" s="404"/>
      <c r="G202" s="405"/>
    </row>
    <row r="203" spans="1:7" ht="15" customHeight="1" thickBot="1" x14ac:dyDescent="0.25">
      <c r="A203" s="159"/>
      <c r="B203" s="160"/>
      <c r="C203" s="161"/>
      <c r="D203" s="162"/>
      <c r="E203" s="135"/>
      <c r="F203" s="263"/>
      <c r="G203" s="266"/>
    </row>
    <row r="204" spans="1:7" ht="20.25" customHeight="1" x14ac:dyDescent="0.2">
      <c r="A204" s="78"/>
      <c r="B204" s="101"/>
      <c r="C204" s="132"/>
      <c r="D204" s="102"/>
      <c r="E204" s="222">
        <f t="shared" ref="E204:E205" si="2">ROUND(B204/12*C204*D204,0)</f>
        <v>0</v>
      </c>
      <c r="F204" s="376"/>
      <c r="G204" s="134">
        <f t="shared" ref="G204:G205" si="3">ROUND(E204*F204,0)</f>
        <v>0</v>
      </c>
    </row>
    <row r="205" spans="1:7" ht="20.25" customHeight="1" x14ac:dyDescent="0.2">
      <c r="A205" s="103"/>
      <c r="B205" s="62"/>
      <c r="C205" s="131"/>
      <c r="D205" s="63"/>
      <c r="E205" s="223">
        <f t="shared" si="2"/>
        <v>0</v>
      </c>
      <c r="F205" s="377"/>
      <c r="G205" s="219">
        <f t="shared" si="3"/>
        <v>0</v>
      </c>
    </row>
    <row r="206" spans="1:7" ht="15" customHeight="1" x14ac:dyDescent="0.2">
      <c r="A206" s="104" t="s">
        <v>17</v>
      </c>
      <c r="B206" s="64"/>
      <c r="C206" s="65"/>
      <c r="D206" s="66"/>
      <c r="E206" s="135"/>
      <c r="F206" s="404"/>
      <c r="G206" s="405"/>
    </row>
    <row r="207" spans="1:7" ht="15" customHeight="1" thickBot="1" x14ac:dyDescent="0.25">
      <c r="A207" s="159"/>
      <c r="B207" s="160"/>
      <c r="C207" s="161"/>
      <c r="D207" s="162"/>
      <c r="E207" s="135"/>
      <c r="F207" s="263"/>
      <c r="G207" s="266"/>
    </row>
    <row r="208" spans="1:7" ht="20.25" customHeight="1" x14ac:dyDescent="0.2">
      <c r="A208" s="78"/>
      <c r="B208" s="101"/>
      <c r="C208" s="132"/>
      <c r="D208" s="102"/>
      <c r="E208" s="222">
        <f>ROUND(B208/12*C208*D208,0)</f>
        <v>0</v>
      </c>
      <c r="F208" s="376"/>
      <c r="G208" s="134">
        <f>ROUND(E208*F208,0)</f>
        <v>0</v>
      </c>
    </row>
    <row r="209" spans="1:7" ht="20.25" customHeight="1" x14ac:dyDescent="0.2">
      <c r="A209" s="103"/>
      <c r="B209" s="62"/>
      <c r="C209" s="131"/>
      <c r="D209" s="63"/>
      <c r="E209" s="223">
        <f>ROUND(B209/12*C209*D209,0)</f>
        <v>0</v>
      </c>
      <c r="F209" s="378"/>
      <c r="G209" s="219">
        <f>ROUND(E209*F209,0)</f>
        <v>0</v>
      </c>
    </row>
    <row r="210" spans="1:7" ht="15" customHeight="1" x14ac:dyDescent="0.2">
      <c r="A210" s="104" t="s">
        <v>17</v>
      </c>
      <c r="B210" s="64"/>
      <c r="C210" s="65"/>
      <c r="D210" s="66"/>
      <c r="E210" s="135"/>
      <c r="F210" s="404"/>
      <c r="G210" s="405"/>
    </row>
    <row r="211" spans="1:7" ht="30" customHeight="1" thickBot="1" x14ac:dyDescent="0.25">
      <c r="A211" s="401"/>
      <c r="B211" s="402"/>
      <c r="C211" s="402"/>
      <c r="D211" s="402"/>
      <c r="E211" s="402"/>
      <c r="F211" s="402"/>
      <c r="G211" s="403"/>
    </row>
    <row r="212" spans="1:7" ht="20.25" customHeight="1" x14ac:dyDescent="0.2">
      <c r="A212" s="260"/>
      <c r="B212" s="258"/>
      <c r="C212" s="259"/>
      <c r="D212" s="260"/>
      <c r="E212" s="261"/>
      <c r="F212" s="262"/>
      <c r="G212" s="262"/>
    </row>
    <row r="213" spans="1:7" ht="13.5" thickBot="1" x14ac:dyDescent="0.25">
      <c r="G213" s="143"/>
    </row>
    <row r="214" spans="1:7" ht="30.75" customHeight="1" thickTop="1" thickBot="1" x14ac:dyDescent="0.25">
      <c r="A214" t="s">
        <v>61</v>
      </c>
      <c r="B214" s="58"/>
      <c r="E214" s="210">
        <f>ROUND(SUM(E12:E209),0)</f>
        <v>0</v>
      </c>
      <c r="G214" s="340">
        <f>ROUND(SUM(G12:G209),0)</f>
        <v>0</v>
      </c>
    </row>
    <row r="215" spans="1:7" ht="29.25" customHeight="1" thickTop="1" thickBot="1" x14ac:dyDescent="0.25">
      <c r="A215" t="s">
        <v>60</v>
      </c>
      <c r="B215" s="255">
        <f>'Budget-EmpBenefits FT'!H44</f>
        <v>7.6499999999999999E-2</v>
      </c>
      <c r="E215" s="212">
        <f>ROUND(+E214*B215,0)</f>
        <v>0</v>
      </c>
      <c r="G215" s="341">
        <f>ROUND(+G214*B215,0)</f>
        <v>0</v>
      </c>
    </row>
    <row r="216" spans="1:7" ht="11.25" customHeight="1" thickTop="1" x14ac:dyDescent="0.2">
      <c r="B216" s="220" t="s">
        <v>50</v>
      </c>
      <c r="E216" s="214"/>
      <c r="G216" s="342"/>
    </row>
    <row r="217" spans="1:7" ht="30" customHeight="1" thickBot="1" x14ac:dyDescent="0.25">
      <c r="A217" t="s">
        <v>87</v>
      </c>
      <c r="B217" s="58"/>
      <c r="D217" t="s">
        <v>8</v>
      </c>
      <c r="E217" s="216">
        <f>+E214+E215</f>
        <v>0</v>
      </c>
      <c r="G217" s="343">
        <f>+G214+G215</f>
        <v>0</v>
      </c>
    </row>
    <row r="218" spans="1:7" ht="20.100000000000001" customHeight="1" thickTop="1" x14ac:dyDescent="0.2">
      <c r="G218" s="175" t="s">
        <v>88</v>
      </c>
    </row>
    <row r="219" spans="1:7" x14ac:dyDescent="0.2">
      <c r="A219" s="11"/>
    </row>
    <row r="220" spans="1:7" x14ac:dyDescent="0.2">
      <c r="A220" s="11"/>
    </row>
    <row r="221" spans="1:7" x14ac:dyDescent="0.2">
      <c r="A221" s="11"/>
    </row>
    <row r="222" spans="1:7" x14ac:dyDescent="0.2">
      <c r="A222" s="347" t="s">
        <v>127</v>
      </c>
      <c r="B222" s="345"/>
      <c r="C222" s="345"/>
      <c r="D222" s="345"/>
      <c r="E222" s="345"/>
    </row>
    <row r="223" spans="1:7" x14ac:dyDescent="0.2">
      <c r="A223" s="269"/>
      <c r="B223" s="270"/>
      <c r="C223" s="270"/>
      <c r="D223" s="270"/>
      <c r="E223" s="270"/>
      <c r="F223" s="270"/>
      <c r="G223" s="270"/>
    </row>
  </sheetData>
  <customSheetViews>
    <customSheetView guid="{2F59E3B2-3C61-4F63-9DE3-091B5ED3866F}" scale="80" showPageBreaks="1" printArea="1" view="pageBreakPreview" topLeftCell="A196">
      <selection activeCell="B207" sqref="B207"/>
      <rowBreaks count="3" manualBreakCount="3">
        <brk id="39" max="8" man="1"/>
        <brk id="111" max="8" man="1"/>
        <brk id="183" max="8" man="1"/>
      </rowBreaks>
      <pageMargins left="0.25" right="0.25" top="0.75" bottom="0.5" header="0.3" footer="0.3"/>
      <printOptions horizontalCentered="1"/>
      <pageSetup scale="90" orientation="portrait" r:id="rId1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  <customSheetView guid="{1AA5F058-BB85-4A98-B7A7-DAA92FA1CF15}" scale="80" showPageBreaks="1" printArea="1" view="pageBreakPreview">
      <selection activeCell="A205" sqref="A205"/>
      <rowBreaks count="5" manualBreakCount="5">
        <brk id="67" max="8" man="1"/>
        <brk id="95" max="8" man="1"/>
        <brk id="123" max="8" man="1"/>
        <brk id="151" max="8" man="1"/>
        <brk id="179" max="8" man="1"/>
      </rowBreaks>
      <pageMargins left="0.25" right="0.25" top="0.79" bottom="0.75" header="0.3" footer="0.3"/>
      <printOptions horizontalCentered="1"/>
      <pageSetup scale="90" orientation="portrait" r:id="rId2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  <customSheetView guid="{8B160EC7-72C1-4057-B44E-F52F7AE3745E}" scale="80" showPageBreaks="1" printArea="1" view="pageBreakPreview">
      <selection activeCell="A205" sqref="A205"/>
      <rowBreaks count="5" manualBreakCount="5">
        <brk id="67" max="8" man="1"/>
        <brk id="95" max="8" man="1"/>
        <brk id="123" max="8" man="1"/>
        <brk id="151" max="8" man="1"/>
        <brk id="179" max="8" man="1"/>
      </rowBreaks>
      <pageMargins left="0.25" right="0.25" top="0.79" bottom="0.75" header="0.3" footer="0.3"/>
      <printOptions horizontalCentered="1"/>
      <pageSetup scale="90" orientation="portrait" r:id="rId3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</customSheetViews>
  <mergeCells count="97">
    <mergeCell ref="A195:G195"/>
    <mergeCell ref="F198:G198"/>
    <mergeCell ref="F210:G210"/>
    <mergeCell ref="A211:G211"/>
    <mergeCell ref="F202:G202"/>
    <mergeCell ref="F206:G206"/>
    <mergeCell ref="F186:G186"/>
    <mergeCell ref="A187:G187"/>
    <mergeCell ref="F190:G190"/>
    <mergeCell ref="A191:G191"/>
    <mergeCell ref="F194:G194"/>
    <mergeCell ref="A175:G175"/>
    <mergeCell ref="F178:G178"/>
    <mergeCell ref="A179:G179"/>
    <mergeCell ref="F182:G182"/>
    <mergeCell ref="A183:G183"/>
    <mergeCell ref="F166:G166"/>
    <mergeCell ref="A167:G167"/>
    <mergeCell ref="F170:G170"/>
    <mergeCell ref="A171:G171"/>
    <mergeCell ref="F174:G174"/>
    <mergeCell ref="A155:G155"/>
    <mergeCell ref="F158:G158"/>
    <mergeCell ref="A159:G159"/>
    <mergeCell ref="F162:G162"/>
    <mergeCell ref="A163:G163"/>
    <mergeCell ref="F146:G146"/>
    <mergeCell ref="A147:G147"/>
    <mergeCell ref="F150:G150"/>
    <mergeCell ref="A151:G151"/>
    <mergeCell ref="F154:G154"/>
    <mergeCell ref="A135:G135"/>
    <mergeCell ref="F138:G138"/>
    <mergeCell ref="A139:G139"/>
    <mergeCell ref="F142:G142"/>
    <mergeCell ref="A143:G143"/>
    <mergeCell ref="F126:G126"/>
    <mergeCell ref="A127:G127"/>
    <mergeCell ref="F130:G130"/>
    <mergeCell ref="A131:G131"/>
    <mergeCell ref="F134:G134"/>
    <mergeCell ref="A115:G115"/>
    <mergeCell ref="F118:G118"/>
    <mergeCell ref="A119:G119"/>
    <mergeCell ref="F122:G122"/>
    <mergeCell ref="A123:G123"/>
    <mergeCell ref="F106:G106"/>
    <mergeCell ref="A107:G107"/>
    <mergeCell ref="F110:G110"/>
    <mergeCell ref="A111:G111"/>
    <mergeCell ref="F114:G114"/>
    <mergeCell ref="A95:G95"/>
    <mergeCell ref="F98:G98"/>
    <mergeCell ref="A99:G99"/>
    <mergeCell ref="F102:G102"/>
    <mergeCell ref="A103:G103"/>
    <mergeCell ref="F86:G86"/>
    <mergeCell ref="A87:G87"/>
    <mergeCell ref="F90:G90"/>
    <mergeCell ref="A91:G91"/>
    <mergeCell ref="F94:G94"/>
    <mergeCell ref="A75:G75"/>
    <mergeCell ref="F78:G78"/>
    <mergeCell ref="A79:G79"/>
    <mergeCell ref="F82:G82"/>
    <mergeCell ref="A83:G83"/>
    <mergeCell ref="F66:G66"/>
    <mergeCell ref="A67:G67"/>
    <mergeCell ref="F70:G70"/>
    <mergeCell ref="A71:G71"/>
    <mergeCell ref="F74:G74"/>
    <mergeCell ref="A55:G55"/>
    <mergeCell ref="F58:G58"/>
    <mergeCell ref="A59:G59"/>
    <mergeCell ref="F62:G62"/>
    <mergeCell ref="A63:G63"/>
    <mergeCell ref="F46:G46"/>
    <mergeCell ref="A47:G47"/>
    <mergeCell ref="F50:G50"/>
    <mergeCell ref="A51:G51"/>
    <mergeCell ref="F54:G54"/>
    <mergeCell ref="A43:G43"/>
    <mergeCell ref="A31:G31"/>
    <mergeCell ref="F14:G14"/>
    <mergeCell ref="F18:G18"/>
    <mergeCell ref="A19:G19"/>
    <mergeCell ref="F22:G22"/>
    <mergeCell ref="A15:G15"/>
    <mergeCell ref="A23:G23"/>
    <mergeCell ref="F26:G26"/>
    <mergeCell ref="A27:G27"/>
    <mergeCell ref="F30:G30"/>
    <mergeCell ref="F34:G34"/>
    <mergeCell ref="A35:G35"/>
    <mergeCell ref="F38:G38"/>
    <mergeCell ref="A39:G39"/>
    <mergeCell ref="F42:G42"/>
  </mergeCells>
  <phoneticPr fontId="0" type="noConversion"/>
  <printOptions horizontalCentered="1"/>
  <pageMargins left="0.25" right="0.25" top="1" bottom="0.25" header="0.3" footer="0.05"/>
  <pageSetup scale="90" orientation="portrait" r:id="rId4"/>
  <headerFooter alignWithMargins="0">
    <oddHeader xml:space="preserve">&amp;C&amp;11COUNTY OF LOS ANGELES - DEPARTMENT OF PUBLIC HEALTH
DIVISION OF HIV AND STD PROGRAMS
BUDGET JUSTIFICATION FOR SALARIES
</oddHeader>
    <oddFooter>&amp;L&amp;9Contract budget forms&amp;C                                 &amp;R&amp;9Rev. 12/18</oddFooter>
  </headerFooter>
  <rowBreaks count="5" manualBreakCount="5">
    <brk id="39" max="8" man="1"/>
    <brk id="75" max="8" man="1"/>
    <brk id="111" max="8" man="1"/>
    <brk id="147" max="8" man="1"/>
    <brk id="18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0"/>
  <sheetViews>
    <sheetView topLeftCell="A28" workbookViewId="0">
      <selection activeCell="A38" sqref="A38:A39"/>
    </sheetView>
  </sheetViews>
  <sheetFormatPr defaultRowHeight="12.75" x14ac:dyDescent="0.2"/>
  <cols>
    <col min="1" max="1" width="35.140625" customWidth="1"/>
    <col min="2" max="2" width="12.42578125" customWidth="1"/>
    <col min="3" max="3" width="6.140625" customWidth="1"/>
    <col min="4" max="4" width="6.85546875" customWidth="1"/>
    <col min="5" max="5" width="14.7109375" customWidth="1"/>
    <col min="6" max="6" width="7.140625" customWidth="1"/>
    <col min="7" max="7" width="10.28515625" customWidth="1"/>
  </cols>
  <sheetData>
    <row r="2" spans="1:7" x14ac:dyDescent="0.2">
      <c r="A2" s="218" t="str">
        <f>'Budget-Summary'!A1&amp;'Budget-Summary'!B1</f>
        <v xml:space="preserve">AGENCY NAME:  </v>
      </c>
      <c r="B2" s="218"/>
    </row>
    <row r="3" spans="1:7" x14ac:dyDescent="0.2">
      <c r="A3" s="218" t="str">
        <f>'Budget-Summary'!A3&amp;'Budget-Summary'!B3</f>
        <v xml:space="preserve">CONTRACT NUMBER:  </v>
      </c>
      <c r="B3" s="218"/>
    </row>
    <row r="4" spans="1:7" x14ac:dyDescent="0.2">
      <c r="A4" s="218" t="str">
        <f>'Budget-Summary'!A5&amp;'Budget-Summary'!B5</f>
        <v xml:space="preserve">SCHEDULE NUMBER:  </v>
      </c>
      <c r="B4" s="218"/>
    </row>
    <row r="5" spans="1:7" x14ac:dyDescent="0.2">
      <c r="A5" s="218" t="str">
        <f>'Budget-Summary'!A7&amp;'Budget-Summary'!B7</f>
        <v xml:space="preserve">BUDGET PERIOD:  </v>
      </c>
      <c r="B5" s="218"/>
    </row>
    <row r="6" spans="1:7" x14ac:dyDescent="0.2">
      <c r="A6" s="218" t="str">
        <f>'Budget-Summary'!A9&amp;'Budget-Summary'!B9</f>
        <v xml:space="preserve">SERVICE CATEGORY:  </v>
      </c>
      <c r="B6" s="218"/>
    </row>
    <row r="7" spans="1:7" ht="9.9499999999999993" customHeight="1" x14ac:dyDescent="0.2"/>
    <row r="8" spans="1:7" ht="16.5" thickBot="1" x14ac:dyDescent="0.3">
      <c r="A8" s="162"/>
      <c r="B8" s="221" t="s">
        <v>86</v>
      </c>
      <c r="C8" s="162"/>
      <c r="D8" s="221"/>
      <c r="E8" s="162"/>
      <c r="F8" s="162"/>
      <c r="G8" s="162"/>
    </row>
    <row r="9" spans="1:7" x14ac:dyDescent="0.2">
      <c r="A9" s="106" t="s">
        <v>8</v>
      </c>
      <c r="B9" s="107" t="s">
        <v>8</v>
      </c>
      <c r="C9" s="108" t="s">
        <v>8</v>
      </c>
      <c r="D9" s="107" t="s">
        <v>8</v>
      </c>
      <c r="E9" s="108" t="s">
        <v>8</v>
      </c>
      <c r="F9" s="34"/>
      <c r="G9" s="112"/>
    </row>
    <row r="10" spans="1:7" x14ac:dyDescent="0.2">
      <c r="A10" s="38" t="s">
        <v>9</v>
      </c>
      <c r="B10" s="110" t="s">
        <v>109</v>
      </c>
      <c r="C10" s="109"/>
      <c r="D10" s="110" t="s">
        <v>10</v>
      </c>
      <c r="E10" s="111" t="s">
        <v>11</v>
      </c>
      <c r="F10" s="100" t="s">
        <v>12</v>
      </c>
      <c r="G10" s="113" t="s">
        <v>12</v>
      </c>
    </row>
    <row r="11" spans="1:7" ht="13.5" thickBot="1" x14ac:dyDescent="0.25">
      <c r="A11" s="40" t="s">
        <v>13</v>
      </c>
      <c r="B11" s="157" t="s">
        <v>110</v>
      </c>
      <c r="C11" s="156" t="s">
        <v>14</v>
      </c>
      <c r="D11" s="157" t="s">
        <v>15</v>
      </c>
      <c r="E11" s="156" t="s">
        <v>16</v>
      </c>
      <c r="F11" s="157" t="s">
        <v>44</v>
      </c>
      <c r="G11" s="114" t="s">
        <v>80</v>
      </c>
    </row>
    <row r="12" spans="1:7" ht="20.25" customHeight="1" x14ac:dyDescent="0.2">
      <c r="A12" s="197"/>
      <c r="B12" s="67"/>
      <c r="C12" s="130"/>
      <c r="D12" s="115"/>
      <c r="E12" s="222">
        <f>ROUND(B12/12*C12*D12,0)</f>
        <v>0</v>
      </c>
      <c r="F12" s="133"/>
      <c r="G12" s="134">
        <f>ROUND(E12*F12,0)</f>
        <v>0</v>
      </c>
    </row>
    <row r="13" spans="1:7" ht="20.25" customHeight="1" x14ac:dyDescent="0.2">
      <c r="A13" s="198"/>
      <c r="B13" s="62"/>
      <c r="C13" s="131"/>
      <c r="D13" s="63"/>
      <c r="E13" s="223">
        <f>ROUND(B13/12*C13*D13,0)</f>
        <v>0</v>
      </c>
      <c r="F13" s="90"/>
      <c r="G13" s="136">
        <f>ROUND(E13*F13,0)</f>
        <v>0</v>
      </c>
    </row>
    <row r="14" spans="1:7" ht="15" customHeight="1" x14ac:dyDescent="0.2">
      <c r="A14" s="104" t="s">
        <v>17</v>
      </c>
      <c r="B14" s="64"/>
      <c r="C14" s="65"/>
      <c r="D14" s="66"/>
      <c r="E14" s="135"/>
      <c r="F14" s="404"/>
      <c r="G14" s="405"/>
    </row>
    <row r="15" spans="1:7" ht="40.5" customHeight="1" thickBot="1" x14ac:dyDescent="0.25">
      <c r="A15" s="401"/>
      <c r="B15" s="402"/>
      <c r="C15" s="402"/>
      <c r="D15" s="402"/>
      <c r="E15" s="402"/>
      <c r="F15" s="402"/>
      <c r="G15" s="403"/>
    </row>
    <row r="16" spans="1:7" ht="20.25" customHeight="1" x14ac:dyDescent="0.2">
      <c r="A16" s="78"/>
      <c r="B16" s="101"/>
      <c r="C16" s="132"/>
      <c r="D16" s="102"/>
      <c r="E16" s="222">
        <f>ROUND(B16/12*C16*D16,0)</f>
        <v>0</v>
      </c>
      <c r="F16" s="105"/>
      <c r="G16" s="134">
        <f>ROUND(E16*F16,0)</f>
        <v>0</v>
      </c>
    </row>
    <row r="17" spans="1:7" ht="20.25" customHeight="1" x14ac:dyDescent="0.2">
      <c r="A17" s="103"/>
      <c r="B17" s="67"/>
      <c r="C17" s="131"/>
      <c r="D17" s="63"/>
      <c r="E17" s="223">
        <f>ROUND(B17/12*C17*D17,0)</f>
        <v>0</v>
      </c>
      <c r="F17" s="90"/>
      <c r="G17" s="136">
        <f>ROUND(E17*F17,0)</f>
        <v>0</v>
      </c>
    </row>
    <row r="18" spans="1:7" ht="15" customHeight="1" x14ac:dyDescent="0.2">
      <c r="A18" s="104" t="s">
        <v>17</v>
      </c>
      <c r="B18" s="64"/>
      <c r="C18" s="65"/>
      <c r="D18" s="66"/>
      <c r="E18" s="135"/>
      <c r="F18" s="404"/>
      <c r="G18" s="405"/>
    </row>
    <row r="19" spans="1:7" ht="30.75" customHeight="1" thickBot="1" x14ac:dyDescent="0.25">
      <c r="A19" s="401"/>
      <c r="B19" s="402"/>
      <c r="C19" s="402"/>
      <c r="D19" s="402"/>
      <c r="E19" s="402"/>
      <c r="F19" s="402"/>
      <c r="G19" s="403"/>
    </row>
    <row r="20" spans="1:7" ht="20.25" customHeight="1" x14ac:dyDescent="0.2">
      <c r="A20" s="78"/>
      <c r="B20" s="101"/>
      <c r="C20" s="132"/>
      <c r="D20" s="102"/>
      <c r="E20" s="222">
        <f>ROUND(B20/12*C20*D20,0)</f>
        <v>0</v>
      </c>
      <c r="F20" s="137"/>
      <c r="G20" s="134">
        <f>ROUND(E20*F20,0)</f>
        <v>0</v>
      </c>
    </row>
    <row r="21" spans="1:7" ht="20.25" customHeight="1" x14ac:dyDescent="0.2">
      <c r="A21" s="103"/>
      <c r="B21" s="62"/>
      <c r="C21" s="131"/>
      <c r="D21" s="63"/>
      <c r="E21" s="223">
        <f>ROUND(B21/12*C21*D21,0)</f>
        <v>0</v>
      </c>
      <c r="F21" s="63"/>
      <c r="G21" s="136">
        <f>ROUND(E21*F21,0)</f>
        <v>0</v>
      </c>
    </row>
    <row r="22" spans="1:7" ht="15" customHeight="1" x14ac:dyDescent="0.2">
      <c r="A22" s="104" t="s">
        <v>17</v>
      </c>
      <c r="B22" s="64"/>
      <c r="C22" s="65"/>
      <c r="D22" s="66"/>
      <c r="E22" s="135"/>
      <c r="F22" s="404"/>
      <c r="G22" s="405"/>
    </row>
    <row r="23" spans="1:7" ht="30.75" customHeight="1" thickBot="1" x14ac:dyDescent="0.25">
      <c r="A23" s="401"/>
      <c r="B23" s="402"/>
      <c r="C23" s="402"/>
      <c r="D23" s="402"/>
      <c r="E23" s="402"/>
      <c r="F23" s="402"/>
      <c r="G23" s="403"/>
    </row>
    <row r="24" spans="1:7" ht="20.25" customHeight="1" x14ac:dyDescent="0.2">
      <c r="A24" s="78"/>
      <c r="B24" s="101"/>
      <c r="C24" s="132"/>
      <c r="D24" s="102"/>
      <c r="E24" s="222">
        <f>ROUND(B24/12*C24*D24,0)</f>
        <v>0</v>
      </c>
      <c r="F24" s="137"/>
      <c r="G24" s="134">
        <f>ROUND(E24*F24,0)</f>
        <v>0</v>
      </c>
    </row>
    <row r="25" spans="1:7" ht="20.25" customHeight="1" x14ac:dyDescent="0.2">
      <c r="A25" s="103"/>
      <c r="B25" s="62"/>
      <c r="C25" s="131"/>
      <c r="D25" s="63"/>
      <c r="E25" s="223">
        <f>ROUND(B25/12*C25*D25,0)</f>
        <v>0</v>
      </c>
      <c r="F25" s="89"/>
      <c r="G25" s="136">
        <f>ROUND(E25*F25,0)</f>
        <v>0</v>
      </c>
    </row>
    <row r="26" spans="1:7" ht="15" customHeight="1" x14ac:dyDescent="0.2">
      <c r="A26" s="104" t="s">
        <v>17</v>
      </c>
      <c r="B26" s="64"/>
      <c r="C26" s="65"/>
      <c r="D26" s="66"/>
      <c r="E26" s="135"/>
      <c r="F26" s="404"/>
      <c r="G26" s="405"/>
    </row>
    <row r="27" spans="1:7" ht="30" customHeight="1" thickBot="1" x14ac:dyDescent="0.25">
      <c r="A27" s="401"/>
      <c r="B27" s="402"/>
      <c r="C27" s="402"/>
      <c r="D27" s="402"/>
      <c r="E27" s="402"/>
      <c r="F27" s="402"/>
      <c r="G27" s="403"/>
    </row>
    <row r="28" spans="1:7" ht="20.25" customHeight="1" x14ac:dyDescent="0.2">
      <c r="A28" s="78"/>
      <c r="B28" s="101"/>
      <c r="C28" s="132"/>
      <c r="D28" s="102"/>
      <c r="E28" s="222">
        <f>ROUND(B28/12*C28*D28,0)</f>
        <v>0</v>
      </c>
      <c r="F28" s="137"/>
      <c r="G28" s="134">
        <f>ROUND(E28*F28,0)</f>
        <v>0</v>
      </c>
    </row>
    <row r="29" spans="1:7" ht="20.25" customHeight="1" x14ac:dyDescent="0.2">
      <c r="A29" s="103"/>
      <c r="B29" s="62"/>
      <c r="C29" s="131"/>
      <c r="D29" s="63"/>
      <c r="E29" s="223">
        <f>ROUND(B29/12*C29*D29,0)</f>
        <v>0</v>
      </c>
      <c r="F29" s="63"/>
      <c r="G29" s="136">
        <f>ROUND(E29*F29,0)</f>
        <v>0</v>
      </c>
    </row>
    <row r="30" spans="1:7" ht="15" customHeight="1" x14ac:dyDescent="0.2">
      <c r="A30" s="104" t="s">
        <v>17</v>
      </c>
      <c r="B30" s="64"/>
      <c r="C30" s="65"/>
      <c r="D30" s="66"/>
      <c r="E30" s="135"/>
      <c r="F30" s="404"/>
      <c r="G30" s="405"/>
    </row>
    <row r="31" spans="1:7" ht="30" customHeight="1" thickBot="1" x14ac:dyDescent="0.25">
      <c r="A31" s="401"/>
      <c r="B31" s="402"/>
      <c r="C31" s="402"/>
      <c r="D31" s="402"/>
      <c r="E31" s="402"/>
      <c r="F31" s="402"/>
      <c r="G31" s="403"/>
    </row>
    <row r="32" spans="1:7" ht="13.5" thickBot="1" x14ac:dyDescent="0.25">
      <c r="G32" s="143"/>
    </row>
    <row r="33" spans="1:7" ht="30.75" customHeight="1" thickTop="1" thickBot="1" x14ac:dyDescent="0.25">
      <c r="A33" t="s">
        <v>61</v>
      </c>
      <c r="B33" s="58"/>
      <c r="E33" s="210">
        <f>ROUND(+E12+E13+E16+E17+E20+E21+E24+E25+E28+E29,0)</f>
        <v>0</v>
      </c>
      <c r="G33" s="211">
        <f>ROUND(+G12+G13+G16+G17+G20+G21+G24+G25+G28+G29,0)</f>
        <v>0</v>
      </c>
    </row>
    <row r="34" spans="1:7" ht="29.25" customHeight="1" thickTop="1" thickBot="1" x14ac:dyDescent="0.25">
      <c r="A34" t="s">
        <v>60</v>
      </c>
      <c r="B34" s="68">
        <f>'Budget-EmpBenefits FT'!H44</f>
        <v>7.6499999999999999E-2</v>
      </c>
      <c r="E34" s="212">
        <f>ROUND(+E33*B34,0)</f>
        <v>0</v>
      </c>
      <c r="G34" s="213">
        <f>ROUND(+G33*B34,0)</f>
        <v>0</v>
      </c>
    </row>
    <row r="35" spans="1:7" ht="11.25" customHeight="1" thickTop="1" x14ac:dyDescent="0.2">
      <c r="B35" s="59" t="s">
        <v>50</v>
      </c>
      <c r="E35" s="214"/>
      <c r="G35" s="215"/>
    </row>
    <row r="36" spans="1:7" ht="30" customHeight="1" thickBot="1" x14ac:dyDescent="0.25">
      <c r="A36" t="s">
        <v>87</v>
      </c>
      <c r="B36" s="58"/>
      <c r="D36" t="s">
        <v>8</v>
      </c>
      <c r="E36" s="216">
        <f>+E33+E34+'Budget-PS'!E217</f>
        <v>0</v>
      </c>
      <c r="G36" s="217">
        <f>+G33+G34+'Budget-PS'!G217</f>
        <v>0</v>
      </c>
    </row>
    <row r="37" spans="1:7" ht="20.100000000000001" customHeight="1" thickTop="1" x14ac:dyDescent="0.2">
      <c r="G37" s="175" t="s">
        <v>88</v>
      </c>
    </row>
    <row r="38" spans="1:7" x14ac:dyDescent="0.2">
      <c r="A38" s="11"/>
    </row>
    <row r="39" spans="1:7" x14ac:dyDescent="0.2">
      <c r="A39" s="11"/>
    </row>
    <row r="40" spans="1:7" x14ac:dyDescent="0.2">
      <c r="A40" s="11" t="s">
        <v>62</v>
      </c>
    </row>
  </sheetData>
  <customSheetViews>
    <customSheetView guid="{2F59E3B2-3C61-4F63-9DE3-091B5ED3866F}" state="hidden">
      <selection activeCell="H21" sqref="H21"/>
      <pageMargins left="0.25" right="0.25" top="0.79" bottom="0.75" header="0.3" footer="0.3"/>
      <printOptions horizontalCentered="1"/>
      <pageSetup scale="90" orientation="portrait" r:id="rId1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  <customSheetView guid="{1AA5F058-BB85-4A98-B7A7-DAA92FA1CF15}" state="hidden">
      <selection activeCell="H21" sqref="H21"/>
      <pageMargins left="0.25" right="0.25" top="0.79" bottom="0.75" header="0.3" footer="0.3"/>
      <printOptions horizontalCentered="1"/>
      <pageSetup scale="90" orientation="portrait" r:id="rId2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  <customSheetView guid="{8B160EC7-72C1-4057-B44E-F52F7AE3745E}" state="hidden">
      <selection activeCell="H21" sqref="H21"/>
      <pageMargins left="0.25" right="0.25" top="0.79" bottom="0.75" header="0.3" footer="0.3"/>
      <printOptions horizontalCentered="1"/>
      <pageSetup scale="90" orientation="portrait" r:id="rId3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</customSheetViews>
  <mergeCells count="10">
    <mergeCell ref="F26:G26"/>
    <mergeCell ref="A27:G27"/>
    <mergeCell ref="F30:G30"/>
    <mergeCell ref="A31:G31"/>
    <mergeCell ref="F14:G14"/>
    <mergeCell ref="A15:G15"/>
    <mergeCell ref="F18:G18"/>
    <mergeCell ref="A19:G19"/>
    <mergeCell ref="F22:G22"/>
    <mergeCell ref="A23:G23"/>
  </mergeCells>
  <printOptions horizontalCentered="1"/>
  <pageMargins left="0.25" right="0.25" top="0.79" bottom="0.75" header="0.3" footer="0.3"/>
  <pageSetup scale="90" orientation="portrait" r:id="rId4"/>
  <headerFooter alignWithMargins="0">
    <oddHeader xml:space="preserve">&amp;C&amp;9COUNTY OF LOS ANGELES - DEPARTMENT OF PUBLIC HEALTH
DIVISION OF HIV AND STD PROGRAMS
BUDGET JUSTIFICATION FOR SALARIES
</oddHeader>
    <oddFooter>&amp;L&amp;9Contract budget forms&amp;C                                 &amp;R&amp;9Rev. 10/16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40"/>
  <sheetViews>
    <sheetView topLeftCell="A17" workbookViewId="0">
      <selection activeCell="A47" sqref="A47"/>
    </sheetView>
  </sheetViews>
  <sheetFormatPr defaultColWidth="9.140625" defaultRowHeight="12.75" x14ac:dyDescent="0.2"/>
  <cols>
    <col min="1" max="1" width="35.140625" customWidth="1"/>
    <col min="2" max="2" width="12.42578125" customWidth="1"/>
    <col min="3" max="3" width="6.5703125" customWidth="1"/>
    <col min="4" max="4" width="7.42578125" customWidth="1"/>
    <col min="5" max="5" width="14.7109375" customWidth="1"/>
    <col min="6" max="6" width="7.5703125" customWidth="1"/>
    <col min="7" max="7" width="9.7109375" customWidth="1"/>
  </cols>
  <sheetData>
    <row r="2" spans="1:7" x14ac:dyDescent="0.2">
      <c r="A2" s="218" t="str">
        <f>'Budget-Summary'!A1&amp;'Budget-Summary'!B1</f>
        <v xml:space="preserve">AGENCY NAME:  </v>
      </c>
      <c r="B2" s="218"/>
    </row>
    <row r="3" spans="1:7" x14ac:dyDescent="0.2">
      <c r="A3" s="218" t="str">
        <f>'Budget-Summary'!A3&amp;'Budget-Summary'!B3</f>
        <v xml:space="preserve">CONTRACT NUMBER:  </v>
      </c>
      <c r="B3" s="218"/>
    </row>
    <row r="4" spans="1:7" x14ac:dyDescent="0.2">
      <c r="A4" s="218" t="str">
        <f>'Budget-Summary'!A5&amp;'Budget-Summary'!B5</f>
        <v xml:space="preserve">SCHEDULE NUMBER:  </v>
      </c>
      <c r="B4" s="218"/>
    </row>
    <row r="5" spans="1:7" x14ac:dyDescent="0.2">
      <c r="A5" s="218" t="str">
        <f>'Budget-Summary'!A7&amp;'Budget-Summary'!B7</f>
        <v xml:space="preserve">BUDGET PERIOD:  </v>
      </c>
      <c r="B5" s="218"/>
    </row>
    <row r="6" spans="1:7" x14ac:dyDescent="0.2">
      <c r="A6" s="218" t="str">
        <f>'Budget-Summary'!A9&amp;'Budget-Summary'!B9</f>
        <v xml:space="preserve">SERVICE CATEGORY:  </v>
      </c>
      <c r="B6" s="218"/>
    </row>
    <row r="7" spans="1:7" ht="9.9499999999999993" customHeight="1" x14ac:dyDescent="0.2"/>
    <row r="8" spans="1:7" ht="16.5" thickBot="1" x14ac:dyDescent="0.3">
      <c r="B8" s="10" t="s">
        <v>86</v>
      </c>
      <c r="D8" s="10"/>
    </row>
    <row r="9" spans="1:7" x14ac:dyDescent="0.2">
      <c r="A9" s="106" t="s">
        <v>8</v>
      </c>
      <c r="B9" s="107" t="s">
        <v>8</v>
      </c>
      <c r="C9" s="108" t="s">
        <v>8</v>
      </c>
      <c r="D9" s="107" t="s">
        <v>8</v>
      </c>
      <c r="E9" s="108" t="s">
        <v>8</v>
      </c>
      <c r="F9" s="34"/>
      <c r="G9" s="112"/>
    </row>
    <row r="10" spans="1:7" x14ac:dyDescent="0.2">
      <c r="A10" s="38" t="s">
        <v>9</v>
      </c>
      <c r="B10" s="110" t="s">
        <v>109</v>
      </c>
      <c r="C10" s="109"/>
      <c r="D10" s="110" t="s">
        <v>10</v>
      </c>
      <c r="E10" s="111" t="s">
        <v>11</v>
      </c>
      <c r="F10" s="100" t="s">
        <v>12</v>
      </c>
      <c r="G10" s="113" t="s">
        <v>12</v>
      </c>
    </row>
    <row r="11" spans="1:7" ht="13.5" thickBot="1" x14ac:dyDescent="0.25">
      <c r="A11" s="40" t="s">
        <v>13</v>
      </c>
      <c r="B11" s="157" t="s">
        <v>110</v>
      </c>
      <c r="C11" s="156" t="s">
        <v>14</v>
      </c>
      <c r="D11" s="157" t="s">
        <v>15</v>
      </c>
      <c r="E11" s="156" t="s">
        <v>16</v>
      </c>
      <c r="F11" s="157" t="s">
        <v>44</v>
      </c>
      <c r="G11" s="114" t="s">
        <v>80</v>
      </c>
    </row>
    <row r="12" spans="1:7" ht="20.25" customHeight="1" x14ac:dyDescent="0.2">
      <c r="A12" s="197"/>
      <c r="B12" s="67"/>
      <c r="C12" s="130"/>
      <c r="D12" s="115"/>
      <c r="E12" s="222">
        <f>ROUND(B12/12*C12*D12,0)</f>
        <v>0</v>
      </c>
      <c r="F12" s="133"/>
      <c r="G12" s="134">
        <f>ROUND(E12*F12,0)</f>
        <v>0</v>
      </c>
    </row>
    <row r="13" spans="1:7" ht="20.25" customHeight="1" x14ac:dyDescent="0.2">
      <c r="A13" s="198"/>
      <c r="B13" s="62"/>
      <c r="C13" s="131"/>
      <c r="D13" s="63"/>
      <c r="E13" s="223">
        <f>ROUND(B13/12*C13*D13,0)</f>
        <v>0</v>
      </c>
      <c r="F13" s="90"/>
      <c r="G13" s="136">
        <f>ROUND(E13*F13,0)</f>
        <v>0</v>
      </c>
    </row>
    <row r="14" spans="1:7" ht="15" customHeight="1" x14ac:dyDescent="0.2">
      <c r="A14" s="104" t="s">
        <v>17</v>
      </c>
      <c r="B14" s="64"/>
      <c r="C14" s="65"/>
      <c r="D14" s="66"/>
      <c r="E14" s="135"/>
      <c r="F14" s="404"/>
      <c r="G14" s="405"/>
    </row>
    <row r="15" spans="1:7" ht="40.5" customHeight="1" thickBot="1" x14ac:dyDescent="0.25">
      <c r="A15" s="401"/>
      <c r="B15" s="402"/>
      <c r="C15" s="402"/>
      <c r="D15" s="402"/>
      <c r="E15" s="402"/>
      <c r="F15" s="402"/>
      <c r="G15" s="403"/>
    </row>
    <row r="16" spans="1:7" ht="20.25" customHeight="1" x14ac:dyDescent="0.2">
      <c r="A16" s="78"/>
      <c r="B16" s="101"/>
      <c r="C16" s="132"/>
      <c r="D16" s="102"/>
      <c r="E16" s="222">
        <f>ROUND(B16/12*C16*D16,0)</f>
        <v>0</v>
      </c>
      <c r="F16" s="105"/>
      <c r="G16" s="134">
        <f>ROUND(E16*F16,0)</f>
        <v>0</v>
      </c>
    </row>
    <row r="17" spans="1:7" ht="20.25" customHeight="1" x14ac:dyDescent="0.2">
      <c r="A17" s="103"/>
      <c r="B17" s="67"/>
      <c r="C17" s="131"/>
      <c r="D17" s="63"/>
      <c r="E17" s="223">
        <f>ROUND(B17/12*C17*D17,0)</f>
        <v>0</v>
      </c>
      <c r="F17" s="90"/>
      <c r="G17" s="136">
        <f>ROUND(E17*F17,0)</f>
        <v>0</v>
      </c>
    </row>
    <row r="18" spans="1:7" ht="15" customHeight="1" x14ac:dyDescent="0.2">
      <c r="A18" s="104" t="s">
        <v>17</v>
      </c>
      <c r="B18" s="64"/>
      <c r="C18" s="65"/>
      <c r="D18" s="66"/>
      <c r="E18" s="135"/>
      <c r="F18" s="404"/>
      <c r="G18" s="405"/>
    </row>
    <row r="19" spans="1:7" ht="30.75" customHeight="1" thickBot="1" x14ac:dyDescent="0.25">
      <c r="A19" s="401"/>
      <c r="B19" s="402"/>
      <c r="C19" s="402"/>
      <c r="D19" s="402"/>
      <c r="E19" s="402"/>
      <c r="F19" s="402"/>
      <c r="G19" s="403"/>
    </row>
    <row r="20" spans="1:7" ht="20.25" customHeight="1" x14ac:dyDescent="0.2">
      <c r="A20" s="78"/>
      <c r="B20" s="101"/>
      <c r="C20" s="132"/>
      <c r="D20" s="102"/>
      <c r="E20" s="222">
        <f>ROUND(B20/12*C20*D20,0)</f>
        <v>0</v>
      </c>
      <c r="F20" s="137"/>
      <c r="G20" s="134">
        <f>ROUND(E20*F20,0)</f>
        <v>0</v>
      </c>
    </row>
    <row r="21" spans="1:7" ht="20.25" customHeight="1" x14ac:dyDescent="0.2">
      <c r="A21" s="103"/>
      <c r="B21" s="62"/>
      <c r="C21" s="131"/>
      <c r="D21" s="63"/>
      <c r="E21" s="223">
        <f>ROUND(B21/12*C21*D21,0)</f>
        <v>0</v>
      </c>
      <c r="F21" s="63"/>
      <c r="G21" s="136">
        <f>ROUND(E21*F21,0)</f>
        <v>0</v>
      </c>
    </row>
    <row r="22" spans="1:7" ht="15" customHeight="1" x14ac:dyDescent="0.2">
      <c r="A22" s="104" t="s">
        <v>17</v>
      </c>
      <c r="B22" s="64"/>
      <c r="C22" s="65"/>
      <c r="D22" s="66"/>
      <c r="E22" s="135"/>
      <c r="F22" s="404"/>
      <c r="G22" s="405"/>
    </row>
    <row r="23" spans="1:7" ht="30.75" customHeight="1" thickBot="1" x14ac:dyDescent="0.25">
      <c r="A23" s="401"/>
      <c r="B23" s="402"/>
      <c r="C23" s="402"/>
      <c r="D23" s="402"/>
      <c r="E23" s="402"/>
      <c r="F23" s="402"/>
      <c r="G23" s="403"/>
    </row>
    <row r="24" spans="1:7" ht="20.25" customHeight="1" x14ac:dyDescent="0.2">
      <c r="A24" s="78"/>
      <c r="B24" s="101"/>
      <c r="C24" s="132"/>
      <c r="D24" s="102"/>
      <c r="E24" s="222">
        <f>ROUND(B24/12*C24*D24,0)</f>
        <v>0</v>
      </c>
      <c r="F24" s="137"/>
      <c r="G24" s="134">
        <f>ROUND(E24*F24,0)</f>
        <v>0</v>
      </c>
    </row>
    <row r="25" spans="1:7" ht="20.25" customHeight="1" x14ac:dyDescent="0.2">
      <c r="A25" s="103"/>
      <c r="B25" s="62"/>
      <c r="C25" s="131"/>
      <c r="D25" s="63"/>
      <c r="E25" s="223">
        <f>ROUND(B25/12*C25*D25,0)</f>
        <v>0</v>
      </c>
      <c r="F25" s="89"/>
      <c r="G25" s="136">
        <f>ROUND(E25*F25,0)</f>
        <v>0</v>
      </c>
    </row>
    <row r="26" spans="1:7" ht="15" customHeight="1" x14ac:dyDescent="0.2">
      <c r="A26" s="104" t="s">
        <v>17</v>
      </c>
      <c r="B26" s="64"/>
      <c r="C26" s="65"/>
      <c r="D26" s="66"/>
      <c r="E26" s="135"/>
      <c r="F26" s="404"/>
      <c r="G26" s="405"/>
    </row>
    <row r="27" spans="1:7" ht="30" customHeight="1" thickBot="1" x14ac:dyDescent="0.25">
      <c r="A27" s="401"/>
      <c r="B27" s="402"/>
      <c r="C27" s="402"/>
      <c r="D27" s="402"/>
      <c r="E27" s="402"/>
      <c r="F27" s="402"/>
      <c r="G27" s="403"/>
    </row>
    <row r="28" spans="1:7" ht="20.25" customHeight="1" x14ac:dyDescent="0.2">
      <c r="A28" s="78"/>
      <c r="B28" s="101"/>
      <c r="C28" s="132"/>
      <c r="D28" s="102"/>
      <c r="E28" s="222">
        <f>ROUND(B28/12*C28*D28,0)</f>
        <v>0</v>
      </c>
      <c r="F28" s="137"/>
      <c r="G28" s="134">
        <f>ROUND(E28*F28,0)</f>
        <v>0</v>
      </c>
    </row>
    <row r="29" spans="1:7" ht="20.25" customHeight="1" x14ac:dyDescent="0.2">
      <c r="A29" s="103"/>
      <c r="B29" s="62"/>
      <c r="C29" s="131"/>
      <c r="D29" s="63"/>
      <c r="E29" s="223">
        <f>ROUND(B29/12*C29*D29,0)</f>
        <v>0</v>
      </c>
      <c r="F29" s="63"/>
      <c r="G29" s="136">
        <f>ROUND(E29*F29,0)</f>
        <v>0</v>
      </c>
    </row>
    <row r="30" spans="1:7" ht="15" customHeight="1" x14ac:dyDescent="0.2">
      <c r="A30" s="104" t="s">
        <v>17</v>
      </c>
      <c r="B30" s="64"/>
      <c r="C30" s="65"/>
      <c r="D30" s="66"/>
      <c r="E30" s="135"/>
      <c r="F30" s="404"/>
      <c r="G30" s="405"/>
    </row>
    <row r="31" spans="1:7" ht="30" customHeight="1" thickBot="1" x14ac:dyDescent="0.25">
      <c r="A31" s="401"/>
      <c r="B31" s="402"/>
      <c r="C31" s="402"/>
      <c r="D31" s="402"/>
      <c r="E31" s="402"/>
      <c r="F31" s="402"/>
      <c r="G31" s="403"/>
    </row>
    <row r="32" spans="1:7" ht="13.5" thickBot="1" x14ac:dyDescent="0.25">
      <c r="G32" s="143"/>
    </row>
    <row r="33" spans="1:7" ht="30.75" customHeight="1" thickTop="1" thickBot="1" x14ac:dyDescent="0.25">
      <c r="A33" s="1" t="s">
        <v>61</v>
      </c>
      <c r="B33" s="58"/>
      <c r="E33" s="210">
        <f>ROUND(+E12+E13+E16+E17+E20+E21+E24+E25+E28+E29,0)</f>
        <v>0</v>
      </c>
      <c r="G33" s="211">
        <f>ROUND(+G12+G13+G16+G17+G20+G21+G24+G25+G28+G29,0)</f>
        <v>0</v>
      </c>
    </row>
    <row r="34" spans="1:7" ht="29.25" customHeight="1" thickTop="1" thickBot="1" x14ac:dyDescent="0.25">
      <c r="A34" t="s">
        <v>60</v>
      </c>
      <c r="B34" s="68">
        <f>'Budget-EmpBenefits FT'!H44</f>
        <v>7.6499999999999999E-2</v>
      </c>
      <c r="E34" s="212">
        <f>ROUND(+E33*B34,0)</f>
        <v>0</v>
      </c>
      <c r="G34" s="213">
        <f>ROUND(+G33*B34,0)</f>
        <v>0</v>
      </c>
    </row>
    <row r="35" spans="1:7" ht="11.25" customHeight="1" thickTop="1" x14ac:dyDescent="0.2">
      <c r="B35" s="220" t="s">
        <v>50</v>
      </c>
      <c r="E35" s="214"/>
      <c r="G35" s="215"/>
    </row>
    <row r="36" spans="1:7" ht="30" customHeight="1" thickBot="1" x14ac:dyDescent="0.25">
      <c r="A36" t="s">
        <v>87</v>
      </c>
      <c r="B36" s="58"/>
      <c r="D36" t="s">
        <v>8</v>
      </c>
      <c r="E36" s="216">
        <f>+E33+E34+'Budget-PS pg 2 '!E36</f>
        <v>0</v>
      </c>
      <c r="G36" s="217">
        <f>+G33+G34+'Budget-PS pg 2 '!G36</f>
        <v>0</v>
      </c>
    </row>
    <row r="37" spans="1:7" ht="20.100000000000001" customHeight="1" thickTop="1" x14ac:dyDescent="0.2">
      <c r="G37" s="175" t="s">
        <v>88</v>
      </c>
    </row>
    <row r="38" spans="1:7" x14ac:dyDescent="0.2">
      <c r="A38" s="11"/>
    </row>
    <row r="39" spans="1:7" x14ac:dyDescent="0.2">
      <c r="A39" s="11"/>
    </row>
    <row r="40" spans="1:7" x14ac:dyDescent="0.2">
      <c r="A40" s="11" t="s">
        <v>62</v>
      </c>
    </row>
  </sheetData>
  <customSheetViews>
    <customSheetView guid="{2F59E3B2-3C61-4F63-9DE3-091B5ED3866F}" state="hidden" topLeftCell="A25">
      <selection activeCell="I34" sqref="I34"/>
      <pageMargins left="0.25" right="0.25" top="0.79" bottom="0.75" header="0.3" footer="0.3"/>
      <printOptions horizontalCentered="1"/>
      <pageSetup scale="90" orientation="portrait" r:id="rId1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  <customSheetView guid="{1AA5F058-BB85-4A98-B7A7-DAA92FA1CF15}" state="hidden" topLeftCell="A25">
      <selection activeCell="I34" sqref="I34"/>
      <pageMargins left="0.25" right="0.25" top="0.79" bottom="0.75" header="0.3" footer="0.3"/>
      <printOptions horizontalCentered="1"/>
      <pageSetup scale="90" orientation="portrait" r:id="rId2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  <customSheetView guid="{8B160EC7-72C1-4057-B44E-F52F7AE3745E}" state="hidden" topLeftCell="A25">
      <selection activeCell="I34" sqref="I34"/>
      <pageMargins left="0.25" right="0.25" top="0.79" bottom="0.75" header="0.3" footer="0.3"/>
      <printOptions horizontalCentered="1"/>
      <pageSetup scale="90" orientation="portrait" r:id="rId3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</customSheetViews>
  <mergeCells count="10">
    <mergeCell ref="F26:G26"/>
    <mergeCell ref="A27:G27"/>
    <mergeCell ref="F30:G30"/>
    <mergeCell ref="A31:G31"/>
    <mergeCell ref="F14:G14"/>
    <mergeCell ref="A15:G15"/>
    <mergeCell ref="F18:G18"/>
    <mergeCell ref="A19:G19"/>
    <mergeCell ref="F22:G22"/>
    <mergeCell ref="A23:G23"/>
  </mergeCells>
  <printOptions horizontalCentered="1"/>
  <pageMargins left="0.25" right="0.25" top="0.79" bottom="0.75" header="0.3" footer="0.3"/>
  <pageSetup scale="90" orientation="portrait" r:id="rId4"/>
  <headerFooter alignWithMargins="0">
    <oddHeader xml:space="preserve">&amp;C&amp;9COUNTY OF LOS ANGELES - DEPARTMENT OF PUBLIC HEALTH
DIVISION OF HIV AND STD PROGRAMS
BUDGET JUSTIFICATION FOR SALARIES
</oddHeader>
    <oddFooter>&amp;L&amp;9Contract budget forms&amp;C                                 &amp;R&amp;9Rev. 10/16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L54"/>
  <sheetViews>
    <sheetView topLeftCell="A20" zoomScaleNormal="100" workbookViewId="0">
      <selection activeCell="P15" sqref="P15"/>
    </sheetView>
  </sheetViews>
  <sheetFormatPr defaultColWidth="9.140625" defaultRowHeight="12.75" x14ac:dyDescent="0.2"/>
  <cols>
    <col min="1" max="1" width="13.7109375" style="1" customWidth="1"/>
    <col min="2" max="2" width="8.85546875" style="1" customWidth="1"/>
    <col min="3" max="3" width="25.42578125" style="1" customWidth="1"/>
    <col min="4" max="4" width="12.7109375" style="1" customWidth="1"/>
    <col min="5" max="5" width="4.42578125" style="1" customWidth="1"/>
    <col min="6" max="6" width="15.85546875" style="1" customWidth="1"/>
    <col min="7" max="7" width="4.28515625" style="1" customWidth="1"/>
    <col min="8" max="8" width="10.28515625" style="1" customWidth="1"/>
    <col min="9" max="9" width="4.7109375" style="1" customWidth="1"/>
    <col min="10" max="10" width="3.7109375" style="1" customWidth="1"/>
    <col min="11" max="11" width="4.5703125" style="1" customWidth="1"/>
    <col min="12" max="16384" width="9.140625" style="1"/>
  </cols>
  <sheetData>
    <row r="2" spans="1:12" x14ac:dyDescent="0.2">
      <c r="A2" s="71" t="str">
        <f>'Budget-Summary'!A1&amp;'Budget-Summary'!B1</f>
        <v xml:space="preserve">AGENCY NAME:  </v>
      </c>
      <c r="C2" s="71"/>
      <c r="D2" s="73"/>
      <c r="E2" s="73"/>
      <c r="F2" s="73"/>
      <c r="G2" s="72"/>
    </row>
    <row r="3" spans="1:12" ht="15" customHeight="1" x14ac:dyDescent="0.2">
      <c r="A3" s="71" t="str">
        <f>'Budget-Summary'!A3&amp;'Budget-Summary'!B3</f>
        <v xml:space="preserve">CONTRACT NUMBER:  </v>
      </c>
      <c r="C3" s="71"/>
      <c r="D3" s="73"/>
      <c r="E3" s="73"/>
      <c r="F3" s="73"/>
      <c r="G3" s="72"/>
    </row>
    <row r="4" spans="1:12" x14ac:dyDescent="0.2">
      <c r="A4" s="71" t="str">
        <f>'Budget-Summary'!A5&amp;'Budget-Summary'!B5</f>
        <v xml:space="preserve">SCHEDULE NUMBER:  </v>
      </c>
      <c r="C4" s="71"/>
      <c r="D4" s="72"/>
      <c r="E4" s="72"/>
      <c r="F4" s="72"/>
      <c r="G4" s="72"/>
    </row>
    <row r="5" spans="1:12" x14ac:dyDescent="0.2">
      <c r="A5" s="71" t="str">
        <f>'Budget-Summary'!A7&amp;'Budget-Summary'!B7</f>
        <v xml:space="preserve">BUDGET PERIOD:  </v>
      </c>
      <c r="C5" s="71"/>
      <c r="D5" s="72"/>
      <c r="E5" s="72"/>
      <c r="F5" s="72"/>
      <c r="G5" s="72"/>
    </row>
    <row r="6" spans="1:12" x14ac:dyDescent="0.2">
      <c r="A6" s="71" t="str">
        <f>'Budget-Summary'!A9&amp;'Budget-Summary'!B9</f>
        <v xml:space="preserve">SERVICE CATEGORY:  </v>
      </c>
      <c r="C6" s="71"/>
    </row>
    <row r="7" spans="1:12" ht="13.5" thickBot="1" x14ac:dyDescent="0.25">
      <c r="A7" s="71"/>
      <c r="B7" s="71"/>
    </row>
    <row r="8" spans="1:12" ht="18" x14ac:dyDescent="0.25">
      <c r="A8" s="12" t="s">
        <v>18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16"/>
    </row>
    <row r="9" spans="1:12" ht="18" x14ac:dyDescent="0.25">
      <c r="A9" s="17" t="s">
        <v>111</v>
      </c>
      <c r="B9" s="18"/>
      <c r="C9" s="19"/>
      <c r="D9" s="19"/>
      <c r="E9" s="20"/>
      <c r="F9" s="20"/>
      <c r="G9" s="21"/>
      <c r="H9" s="22"/>
      <c r="I9" s="22"/>
      <c r="J9" s="22"/>
      <c r="K9" s="23"/>
      <c r="L9" s="24"/>
    </row>
    <row r="10" spans="1:12" x14ac:dyDescent="0.2">
      <c r="A10" s="25" t="s">
        <v>19</v>
      </c>
      <c r="B10" s="16"/>
      <c r="C10" s="16"/>
      <c r="D10" s="16"/>
      <c r="E10" s="16"/>
      <c r="F10" s="16"/>
      <c r="G10" s="16"/>
      <c r="H10" s="16"/>
      <c r="I10" s="16"/>
      <c r="J10" s="16"/>
      <c r="K10" s="26"/>
      <c r="L10" s="16"/>
    </row>
    <row r="11" spans="1:12" x14ac:dyDescent="0.2">
      <c r="A11" s="140" t="s">
        <v>64</v>
      </c>
      <c r="K11" s="30"/>
      <c r="L11" s="9"/>
    </row>
    <row r="12" spans="1:12" x14ac:dyDescent="0.2">
      <c r="A12" s="7" t="s">
        <v>89</v>
      </c>
      <c r="K12" s="30"/>
      <c r="L12" s="9"/>
    </row>
    <row r="13" spans="1:12" ht="12.75" customHeight="1" x14ac:dyDescent="0.2">
      <c r="A13" s="7" t="s">
        <v>90</v>
      </c>
      <c r="K13" s="30"/>
      <c r="L13" s="9"/>
    </row>
    <row r="14" spans="1:12" ht="20.100000000000001" customHeight="1" thickBot="1" x14ac:dyDescent="0.25">
      <c r="A14" s="7"/>
      <c r="D14" s="1" t="s">
        <v>76</v>
      </c>
      <c r="F14" s="408"/>
      <c r="G14" s="408"/>
      <c r="H14" s="408"/>
      <c r="K14" s="30"/>
      <c r="L14" s="9"/>
    </row>
    <row r="15" spans="1:12" ht="20.100000000000001" customHeight="1" thickBot="1" x14ac:dyDescent="0.25">
      <c r="A15" s="7"/>
      <c r="D15" s="1" t="s">
        <v>77</v>
      </c>
      <c r="F15" s="409"/>
      <c r="G15" s="409"/>
      <c r="H15" s="409"/>
      <c r="K15" s="30"/>
      <c r="L15" s="9"/>
    </row>
    <row r="16" spans="1:12" ht="20.100000000000001" customHeight="1" thickBot="1" x14ac:dyDescent="0.25">
      <c r="A16" s="7"/>
      <c r="D16" s="1" t="s">
        <v>78</v>
      </c>
      <c r="F16" s="410">
        <f>H44</f>
        <v>7.6499999999999999E-2</v>
      </c>
      <c r="G16" s="410"/>
      <c r="H16" s="410"/>
      <c r="K16" s="30"/>
      <c r="L16" s="9"/>
    </row>
    <row r="17" spans="1:12" ht="20.100000000000001" customHeight="1" x14ac:dyDescent="0.2">
      <c r="A17" s="7"/>
      <c r="B17" s="224"/>
      <c r="C17" s="224"/>
      <c r="D17" s="224"/>
      <c r="E17" s="224"/>
      <c r="F17" s="225"/>
      <c r="G17" s="226"/>
      <c r="H17" s="226"/>
      <c r="K17" s="30"/>
      <c r="L17" s="29"/>
    </row>
    <row r="18" spans="1:12" ht="20.100000000000001" customHeight="1" x14ac:dyDescent="0.2">
      <c r="A18" s="7"/>
      <c r="B18" s="224"/>
      <c r="C18" s="224"/>
      <c r="D18" s="224"/>
      <c r="E18" s="224"/>
      <c r="F18" s="224"/>
      <c r="G18" s="224"/>
      <c r="H18" s="224"/>
      <c r="K18" s="30"/>
      <c r="L18" s="9"/>
    </row>
    <row r="19" spans="1:12" ht="20.100000000000001" customHeight="1" x14ac:dyDescent="0.2">
      <c r="A19" s="7"/>
      <c r="B19" s="227"/>
      <c r="C19" s="227"/>
      <c r="D19" s="227"/>
      <c r="E19" s="227"/>
      <c r="F19" s="227"/>
      <c r="G19" s="227"/>
      <c r="H19" s="227"/>
      <c r="K19" s="30"/>
      <c r="L19" s="9"/>
    </row>
    <row r="20" spans="1:12" ht="20.100000000000001" customHeight="1" thickBot="1" x14ac:dyDescent="0.25">
      <c r="A20" s="172"/>
      <c r="B20" s="406" t="s">
        <v>79</v>
      </c>
      <c r="C20" s="406"/>
      <c r="D20" s="406"/>
      <c r="E20" s="406"/>
      <c r="F20" s="406"/>
      <c r="G20" s="406"/>
      <c r="H20" s="406"/>
      <c r="I20" s="406"/>
      <c r="J20" s="406"/>
      <c r="K20" s="407"/>
      <c r="L20" s="9"/>
    </row>
    <row r="21" spans="1:12" ht="20.100000000000001" customHeight="1" thickTop="1" x14ac:dyDescent="0.2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65" t="s">
        <v>8</v>
      </c>
      <c r="L21" s="29"/>
    </row>
    <row r="22" spans="1:12" ht="20.100000000000001" customHeight="1" x14ac:dyDescent="0.2">
      <c r="A22" s="140" t="s">
        <v>65</v>
      </c>
      <c r="K22" s="30"/>
      <c r="L22" s="9"/>
    </row>
    <row r="23" spans="1:12" ht="20.100000000000001" customHeight="1" x14ac:dyDescent="0.2">
      <c r="A23" s="25" t="s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30"/>
      <c r="L23" s="9"/>
    </row>
    <row r="24" spans="1:12" ht="20.100000000000001" customHeight="1" x14ac:dyDescent="0.2">
      <c r="A24" s="177" t="s">
        <v>91</v>
      </c>
      <c r="C24" s="28"/>
      <c r="D24" s="28"/>
      <c r="E24" s="28"/>
      <c r="F24" s="28"/>
      <c r="G24" s="176" t="s">
        <v>66</v>
      </c>
      <c r="H24" s="9"/>
      <c r="I24" s="9"/>
      <c r="J24" s="9"/>
      <c r="K24" s="30"/>
      <c r="L24" s="9"/>
    </row>
    <row r="25" spans="1:12" x14ac:dyDescent="0.2">
      <c r="A25" s="25"/>
      <c r="C25" s="28"/>
      <c r="D25" s="28"/>
      <c r="E25" s="28"/>
      <c r="F25" s="28"/>
      <c r="G25" s="9"/>
      <c r="H25" s="9"/>
      <c r="I25" s="9"/>
      <c r="J25" s="9"/>
      <c r="K25" s="32" t="s">
        <v>8</v>
      </c>
      <c r="L25" s="29"/>
    </row>
    <row r="26" spans="1:12" x14ac:dyDescent="0.2">
      <c r="A26" s="25"/>
      <c r="C26" s="28"/>
      <c r="D26" s="28"/>
      <c r="E26" s="28"/>
      <c r="F26" s="28"/>
      <c r="G26" s="9"/>
      <c r="H26" s="9"/>
      <c r="I26" s="9"/>
      <c r="J26" s="9"/>
      <c r="K26" s="30"/>
      <c r="L26" s="9"/>
    </row>
    <row r="27" spans="1:12" x14ac:dyDescent="0.2">
      <c r="A27" s="31" t="s">
        <v>67</v>
      </c>
      <c r="C27" s="28"/>
      <c r="D27" s="61"/>
      <c r="E27" s="28"/>
      <c r="F27" s="28"/>
      <c r="G27" s="9"/>
      <c r="H27" s="138">
        <v>7.6499999999999999E-2</v>
      </c>
      <c r="I27" s="55"/>
      <c r="J27" s="29"/>
      <c r="K27" s="30"/>
      <c r="L27" s="9"/>
    </row>
    <row r="28" spans="1:12" x14ac:dyDescent="0.2">
      <c r="A28" s="7"/>
      <c r="C28" s="28"/>
      <c r="D28" s="60"/>
      <c r="E28" s="28"/>
      <c r="F28" s="28"/>
      <c r="G28" s="9"/>
      <c r="H28" s="138"/>
      <c r="I28" s="9"/>
      <c r="J28" s="9"/>
      <c r="K28" s="30"/>
      <c r="L28" s="9"/>
    </row>
    <row r="29" spans="1:12" x14ac:dyDescent="0.2">
      <c r="A29" s="27" t="s">
        <v>68</v>
      </c>
      <c r="C29" s="28"/>
      <c r="D29" s="60"/>
      <c r="E29" s="28"/>
      <c r="F29" s="28"/>
      <c r="G29" s="9"/>
      <c r="H29" s="138">
        <v>0</v>
      </c>
      <c r="I29" s="55"/>
      <c r="J29" s="29"/>
      <c r="K29" s="32" t="s">
        <v>8</v>
      </c>
      <c r="L29" s="29"/>
    </row>
    <row r="30" spans="1:12" x14ac:dyDescent="0.2">
      <c r="A30" s="25"/>
      <c r="C30" s="28"/>
      <c r="D30" s="60"/>
      <c r="E30" s="28"/>
      <c r="F30" s="28"/>
      <c r="G30" s="9"/>
      <c r="H30" s="70"/>
      <c r="I30" s="9"/>
      <c r="J30" s="9"/>
      <c r="K30" s="30"/>
      <c r="L30" s="9"/>
    </row>
    <row r="31" spans="1:12" x14ac:dyDescent="0.2">
      <c r="A31" s="31" t="s">
        <v>69</v>
      </c>
      <c r="C31" s="28"/>
      <c r="D31" s="60"/>
      <c r="E31" s="28"/>
      <c r="F31" s="28"/>
      <c r="G31" s="9"/>
      <c r="H31" s="138">
        <v>0</v>
      </c>
      <c r="I31" s="55"/>
      <c r="J31" s="29"/>
      <c r="K31" s="32" t="s">
        <v>8</v>
      </c>
      <c r="L31" s="29"/>
    </row>
    <row r="32" spans="1:12" x14ac:dyDescent="0.2">
      <c r="A32" s="7"/>
      <c r="C32" s="28"/>
      <c r="D32" s="60"/>
      <c r="E32" s="28"/>
      <c r="F32" s="28"/>
      <c r="G32" s="9"/>
      <c r="H32" s="138"/>
      <c r="I32" s="9"/>
      <c r="J32" s="9"/>
      <c r="K32" s="30"/>
      <c r="L32" s="9"/>
    </row>
    <row r="33" spans="1:12" x14ac:dyDescent="0.2">
      <c r="A33" s="27" t="s">
        <v>70</v>
      </c>
      <c r="C33" s="28"/>
      <c r="D33" s="60"/>
      <c r="E33" s="28"/>
      <c r="F33" s="28"/>
      <c r="G33" s="9"/>
      <c r="H33" s="138">
        <v>0</v>
      </c>
      <c r="I33" s="55"/>
      <c r="J33" s="29"/>
      <c r="K33" s="30"/>
      <c r="L33" s="9"/>
    </row>
    <row r="34" spans="1:12" x14ac:dyDescent="0.2">
      <c r="A34" s="25"/>
      <c r="C34" s="28"/>
      <c r="D34" s="60"/>
      <c r="E34" s="28"/>
      <c r="F34" s="28"/>
      <c r="G34" s="9"/>
      <c r="H34" s="138"/>
      <c r="I34" s="9"/>
      <c r="J34" s="9"/>
      <c r="K34" s="32" t="s">
        <v>8</v>
      </c>
      <c r="L34" s="29"/>
    </row>
    <row r="35" spans="1:12" x14ac:dyDescent="0.2">
      <c r="A35" s="31" t="s">
        <v>71</v>
      </c>
      <c r="C35" s="28"/>
      <c r="D35" s="60"/>
      <c r="E35" s="28"/>
      <c r="F35" s="28"/>
      <c r="G35" s="9"/>
      <c r="H35" s="138">
        <v>0</v>
      </c>
      <c r="I35" s="55"/>
      <c r="J35" s="29"/>
      <c r="K35" s="30"/>
      <c r="L35" s="9"/>
    </row>
    <row r="36" spans="1:12" x14ac:dyDescent="0.2">
      <c r="A36" s="7"/>
      <c r="C36" s="28"/>
      <c r="D36" s="60"/>
      <c r="E36" s="28"/>
      <c r="F36" s="28"/>
      <c r="G36" s="9"/>
      <c r="H36" s="228"/>
      <c r="I36" s="9"/>
      <c r="J36" s="9"/>
      <c r="K36" s="30"/>
      <c r="L36" s="9"/>
    </row>
    <row r="37" spans="1:12" x14ac:dyDescent="0.2">
      <c r="A37" s="27" t="s">
        <v>72</v>
      </c>
      <c r="C37" s="28"/>
      <c r="D37" s="60"/>
      <c r="E37" s="28"/>
      <c r="F37" s="28"/>
      <c r="G37" s="9"/>
      <c r="H37" s="138">
        <v>0</v>
      </c>
      <c r="I37" s="55"/>
      <c r="J37" s="29"/>
      <c r="K37" s="32" t="s">
        <v>8</v>
      </c>
      <c r="L37" s="29"/>
    </row>
    <row r="38" spans="1:12" x14ac:dyDescent="0.2">
      <c r="A38" s="25"/>
      <c r="C38" s="28"/>
      <c r="D38" s="60"/>
      <c r="E38" s="28"/>
      <c r="F38" s="28"/>
      <c r="G38" s="9"/>
      <c r="H38" s="228"/>
      <c r="I38" s="9"/>
      <c r="J38" s="9"/>
      <c r="K38" s="30"/>
      <c r="L38" s="9"/>
    </row>
    <row r="39" spans="1:12" x14ac:dyDescent="0.2">
      <c r="A39" s="31" t="s">
        <v>73</v>
      </c>
      <c r="C39" s="28"/>
      <c r="D39" s="60"/>
      <c r="E39" s="28"/>
      <c r="F39" s="28"/>
      <c r="G39" s="9"/>
      <c r="H39" s="138">
        <v>0</v>
      </c>
      <c r="I39" s="55"/>
      <c r="J39" s="29"/>
      <c r="K39" s="30"/>
      <c r="L39" s="9"/>
    </row>
    <row r="40" spans="1:12" x14ac:dyDescent="0.2">
      <c r="A40" s="7"/>
      <c r="C40" s="28"/>
      <c r="D40" s="60"/>
      <c r="E40" s="28"/>
      <c r="F40" s="28"/>
      <c r="G40" s="9"/>
      <c r="H40" s="228"/>
      <c r="I40" s="9"/>
      <c r="J40" s="9"/>
      <c r="K40" s="30"/>
      <c r="L40" s="9"/>
    </row>
    <row r="41" spans="1:12" x14ac:dyDescent="0.2">
      <c r="A41" s="27" t="s">
        <v>74</v>
      </c>
      <c r="C41" s="28"/>
      <c r="D41" s="60"/>
      <c r="E41" s="28"/>
      <c r="F41" s="28"/>
      <c r="G41" s="9"/>
      <c r="H41" s="138">
        <v>0</v>
      </c>
      <c r="I41" s="55"/>
      <c r="J41" s="29"/>
      <c r="K41" s="30"/>
      <c r="L41" s="9"/>
    </row>
    <row r="42" spans="1:12" x14ac:dyDescent="0.2">
      <c r="A42" s="7"/>
      <c r="C42" s="28"/>
      <c r="D42" s="60"/>
      <c r="E42" s="28"/>
      <c r="F42" s="28"/>
      <c r="G42" s="9"/>
      <c r="H42" s="228"/>
      <c r="I42" s="9"/>
      <c r="J42" s="9"/>
      <c r="K42" s="30"/>
      <c r="L42" s="9"/>
    </row>
    <row r="43" spans="1:12" x14ac:dyDescent="0.2">
      <c r="A43" s="27" t="s">
        <v>8</v>
      </c>
      <c r="C43" s="28"/>
      <c r="D43" s="60"/>
      <c r="E43" s="28"/>
      <c r="F43" s="28"/>
      <c r="G43" s="9"/>
      <c r="H43" s="228"/>
      <c r="I43" s="9"/>
      <c r="J43" s="9"/>
      <c r="K43" s="30"/>
      <c r="L43" s="9"/>
    </row>
    <row r="44" spans="1:12" x14ac:dyDescent="0.2">
      <c r="A44" s="31" t="s">
        <v>75</v>
      </c>
      <c r="C44" s="28"/>
      <c r="D44" s="61"/>
      <c r="E44" s="28"/>
      <c r="F44" s="28"/>
      <c r="G44" s="9"/>
      <c r="H44" s="229">
        <f>ROUND(SUM(H27:H43),4)</f>
        <v>7.6499999999999999E-2</v>
      </c>
      <c r="I44" s="55"/>
      <c r="J44" s="29"/>
      <c r="K44" s="30"/>
      <c r="L44" s="9"/>
    </row>
    <row r="45" spans="1:12" x14ac:dyDescent="0.2">
      <c r="A45" s="7"/>
      <c r="C45" s="28"/>
      <c r="D45" s="28"/>
      <c r="E45" s="28"/>
      <c r="F45" s="28"/>
      <c r="G45" s="9"/>
      <c r="H45" s="9"/>
      <c r="I45" s="9"/>
      <c r="J45" s="9"/>
      <c r="K45" s="30"/>
      <c r="L45" s="9"/>
    </row>
    <row r="46" spans="1:12" x14ac:dyDescent="0.2">
      <c r="A46" s="27" t="s">
        <v>8</v>
      </c>
      <c r="C46" s="28"/>
      <c r="D46" s="28"/>
      <c r="E46" s="28"/>
      <c r="F46" s="28"/>
      <c r="G46" s="9"/>
      <c r="H46" s="9"/>
      <c r="I46" s="9"/>
      <c r="J46" s="9"/>
      <c r="K46" s="30"/>
      <c r="L46" s="9"/>
    </row>
    <row r="47" spans="1:12" x14ac:dyDescent="0.2">
      <c r="A47" s="139" t="s">
        <v>92</v>
      </c>
      <c r="C47" s="28"/>
      <c r="D47" s="28"/>
      <c r="E47" s="28"/>
      <c r="F47" s="28"/>
      <c r="G47" s="9"/>
      <c r="H47" s="9"/>
      <c r="I47" s="9"/>
      <c r="J47" s="9"/>
      <c r="K47" s="30"/>
      <c r="L47" s="9"/>
    </row>
    <row r="48" spans="1:12" x14ac:dyDescent="0.2">
      <c r="A48" s="230"/>
      <c r="B48" s="70"/>
      <c r="C48" s="231"/>
      <c r="D48" s="231"/>
      <c r="E48" s="231"/>
      <c r="F48" s="231"/>
      <c r="G48" s="232"/>
      <c r="H48" s="232"/>
      <c r="I48" s="232"/>
      <c r="J48" s="232"/>
      <c r="K48" s="233"/>
      <c r="L48" s="9"/>
    </row>
    <row r="49" spans="1:12" x14ac:dyDescent="0.2">
      <c r="A49" s="234" t="s">
        <v>8</v>
      </c>
      <c r="B49" s="70"/>
      <c r="C49" s="231"/>
      <c r="D49" s="231"/>
      <c r="E49" s="231"/>
      <c r="F49" s="231"/>
      <c r="G49" s="232"/>
      <c r="H49" s="232"/>
      <c r="I49" s="232"/>
      <c r="J49" s="232"/>
      <c r="K49" s="233"/>
      <c r="L49" s="9"/>
    </row>
    <row r="50" spans="1:12" x14ac:dyDescent="0.2">
      <c r="A50" s="235"/>
      <c r="B50" s="70"/>
      <c r="C50" s="231"/>
      <c r="D50" s="231"/>
      <c r="E50" s="231"/>
      <c r="F50" s="231"/>
      <c r="G50" s="232"/>
      <c r="H50" s="232"/>
      <c r="I50" s="232"/>
      <c r="J50" s="232"/>
      <c r="K50" s="233"/>
      <c r="L50" s="9"/>
    </row>
    <row r="51" spans="1:12" x14ac:dyDescent="0.2">
      <c r="A51" s="236"/>
      <c r="B51" s="70"/>
      <c r="C51" s="231"/>
      <c r="D51" s="231"/>
      <c r="E51" s="231"/>
      <c r="F51" s="231"/>
      <c r="G51" s="232"/>
      <c r="H51" s="232"/>
      <c r="I51" s="232"/>
      <c r="J51" s="232"/>
      <c r="K51" s="237" t="s">
        <v>8</v>
      </c>
      <c r="L51" s="29"/>
    </row>
    <row r="52" spans="1:12" ht="13.5" thickBot="1" x14ac:dyDescent="0.25">
      <c r="A52" s="238"/>
      <c r="B52" s="239"/>
      <c r="C52" s="240"/>
      <c r="D52" s="240"/>
      <c r="E52" s="240"/>
      <c r="F52" s="240"/>
      <c r="G52" s="241"/>
      <c r="H52" s="242"/>
      <c r="I52" s="241"/>
      <c r="J52" s="243"/>
      <c r="K52" s="244"/>
      <c r="L52" s="29"/>
    </row>
    <row r="53" spans="1:12" x14ac:dyDescent="0.2">
      <c r="A53" s="178" t="s">
        <v>93</v>
      </c>
    </row>
    <row r="54" spans="1:12" x14ac:dyDescent="0.2">
      <c r="A54" s="178"/>
    </row>
  </sheetData>
  <customSheetViews>
    <customSheetView guid="{2F59E3B2-3C61-4F63-9DE3-091B5ED3866F}" showPageBreaks="1" topLeftCell="A16">
      <selection activeCell="M22" sqref="M22"/>
      <pageMargins left="0.25" right="0.25" top="0.75" bottom="0.6" header="0.3" footer="0.43"/>
      <printOptions horizontalCentered="1"/>
      <pageSetup scale="90" orientation="portrait" r:id="rId1"/>
      <headerFooter alignWithMargins="0">
        <oddHeader xml:space="preserve">&amp;CCOUNTY OF LOS ANGELES -  DEPARTMENT OF PUBLIC HEALTH
DIVISION OF HIV AND STD PROGRAMS
BUDGET JUSTIFICATION FOR EMPLOYEE BENEFITS </oddHeader>
        <oddFooter>&amp;L&amp;9Contract budget forms&amp;C                                 &amp;R&amp;9Rev. 10/16</oddFooter>
      </headerFooter>
    </customSheetView>
    <customSheetView guid="{1AA5F058-BB85-4A98-B7A7-DAA92FA1CF15}">
      <selection activeCell="H45" sqref="H45"/>
      <pageMargins left="0.25" right="0.25" top="0.75" bottom="0.6" header="0.3" footer="0.43"/>
      <printOptions horizontalCentered="1"/>
      <pageSetup scale="90" orientation="portrait" r:id="rId2"/>
      <headerFooter alignWithMargins="0">
        <oddHeader xml:space="preserve">&amp;CCOUNTY OF LOS ANGELES -  DEPARTMENT OF PUBLIC HEALTH
DIVISION OF HIV AND STD PROGRAMS
BUDGET JUSTIFICATION FOR EMPLOYEE BENEFITS </oddHeader>
        <oddFooter>&amp;L&amp;9Contract budget forms&amp;C                                 &amp;R&amp;9Rev. 10/16</oddFooter>
      </headerFooter>
    </customSheetView>
    <customSheetView guid="{8B160EC7-72C1-4057-B44E-F52F7AE3745E}">
      <selection activeCell="H45" sqref="H45"/>
      <pageMargins left="0.25" right="0.25" top="0.75" bottom="0.6" header="0.3" footer="0.43"/>
      <printOptions horizontalCentered="1"/>
      <pageSetup scale="90" orientation="portrait" r:id="rId3"/>
      <headerFooter alignWithMargins="0">
        <oddHeader xml:space="preserve">&amp;CCOUNTY OF LOS ANGELES -  DEPARTMENT OF PUBLIC HEALTH
DIVISION OF HIV AND STD PROGRAMS
BUDGET JUSTIFICATION FOR EMPLOYEE BENEFITS </oddHeader>
        <oddFooter>&amp;L&amp;9Contract budget forms&amp;C                                 &amp;R&amp;9Rev. 10/16</oddFooter>
      </headerFooter>
    </customSheetView>
  </customSheetViews>
  <mergeCells count="4">
    <mergeCell ref="B20:K20"/>
    <mergeCell ref="F14:H14"/>
    <mergeCell ref="F15:H15"/>
    <mergeCell ref="F16:H16"/>
  </mergeCells>
  <phoneticPr fontId="0" type="noConversion"/>
  <printOptions horizontalCentered="1"/>
  <pageMargins left="0.25" right="0.25" top="1" bottom="0.6" header="0.3" footer="0.43"/>
  <pageSetup scale="90" orientation="portrait" r:id="rId4"/>
  <headerFooter alignWithMargins="0">
    <oddHeader xml:space="preserve">&amp;C&amp;11COUNTY OF LOS ANGELES -  DEPARTMENT OF PUBLIC HEALTH
DIVISION OF HIV AND STD PROGRAMS
BUDGET JUSTIFICATION FOR EMPLOYEE BENEFITS </oddHeader>
    <oddFooter>&amp;L&amp;9Contract budget forms&amp;C                                 &amp;R&amp;9Rev. 12/18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2:G44"/>
  <sheetViews>
    <sheetView topLeftCell="A28" zoomScaleNormal="100" workbookViewId="0">
      <selection activeCell="G61" sqref="G61"/>
    </sheetView>
  </sheetViews>
  <sheetFormatPr defaultColWidth="9.140625" defaultRowHeight="12.75" x14ac:dyDescent="0.2"/>
  <cols>
    <col min="1" max="1" width="34.85546875" customWidth="1"/>
    <col min="2" max="2" width="12.28515625" customWidth="1"/>
    <col min="3" max="3" width="6.42578125" customWidth="1"/>
    <col min="4" max="4" width="7.5703125" customWidth="1"/>
    <col min="5" max="5" width="14.7109375" customWidth="1"/>
    <col min="6" max="6" width="7.85546875" customWidth="1"/>
    <col min="7" max="8" width="10.42578125" customWidth="1"/>
  </cols>
  <sheetData>
    <row r="2" spans="1:7" x14ac:dyDescent="0.2">
      <c r="A2" s="218" t="str">
        <f>'Budget-Summary'!A1&amp;'Budget-Summary'!B1</f>
        <v xml:space="preserve">AGENCY NAME:  </v>
      </c>
      <c r="B2" s="218"/>
    </row>
    <row r="3" spans="1:7" x14ac:dyDescent="0.2">
      <c r="A3" s="218" t="str">
        <f>'Budget-Summary'!A3&amp;'Budget-Summary'!B3</f>
        <v xml:space="preserve">CONTRACT NUMBER:  </v>
      </c>
      <c r="B3" s="218"/>
    </row>
    <row r="4" spans="1:7" x14ac:dyDescent="0.2">
      <c r="A4" s="218" t="str">
        <f>'Budget-Summary'!A5&amp;'Budget-Summary'!B5</f>
        <v xml:space="preserve">SCHEDULE NUMBER:  </v>
      </c>
      <c r="B4" s="218"/>
    </row>
    <row r="5" spans="1:7" x14ac:dyDescent="0.2">
      <c r="A5" s="218" t="str">
        <f>'Budget-Summary'!A7&amp;'Budget-Summary'!B7</f>
        <v xml:space="preserve">BUDGET PERIOD:  </v>
      </c>
      <c r="B5" s="218"/>
    </row>
    <row r="6" spans="1:7" x14ac:dyDescent="0.2">
      <c r="A6" s="218" t="str">
        <f>'Budget-Summary'!A9&amp;'Budget-Summary'!B9</f>
        <v xml:space="preserve">SERVICE CATEGORY:  </v>
      </c>
      <c r="B6" s="218"/>
    </row>
    <row r="7" spans="1:7" ht="9.9499999999999993" customHeight="1" x14ac:dyDescent="0.2"/>
    <row r="8" spans="1:7" ht="16.5" thickBot="1" x14ac:dyDescent="0.3">
      <c r="B8" s="10" t="s">
        <v>161</v>
      </c>
      <c r="D8" s="10"/>
    </row>
    <row r="9" spans="1:7" x14ac:dyDescent="0.2">
      <c r="A9" s="107" t="s">
        <v>8</v>
      </c>
      <c r="B9" s="107" t="s">
        <v>8</v>
      </c>
      <c r="C9" s="107" t="s">
        <v>8</v>
      </c>
      <c r="D9" s="107" t="s">
        <v>8</v>
      </c>
      <c r="E9" s="107" t="s">
        <v>8</v>
      </c>
      <c r="F9" s="34"/>
      <c r="G9" s="112"/>
    </row>
    <row r="10" spans="1:7" x14ac:dyDescent="0.2">
      <c r="A10" s="110" t="s">
        <v>9</v>
      </c>
      <c r="B10" s="110" t="s">
        <v>98</v>
      </c>
      <c r="C10" s="246"/>
      <c r="D10" s="110" t="s">
        <v>10</v>
      </c>
      <c r="E10" s="110" t="s">
        <v>11</v>
      </c>
      <c r="F10" s="100" t="s">
        <v>24</v>
      </c>
      <c r="G10" s="113" t="s">
        <v>24</v>
      </c>
    </row>
    <row r="11" spans="1:7" ht="13.5" thickBot="1" x14ac:dyDescent="0.25">
      <c r="A11" s="157" t="s">
        <v>13</v>
      </c>
      <c r="B11" s="157" t="s">
        <v>110</v>
      </c>
      <c r="C11" s="157" t="s">
        <v>14</v>
      </c>
      <c r="D11" s="157" t="s">
        <v>15</v>
      </c>
      <c r="E11" s="157" t="s">
        <v>16</v>
      </c>
      <c r="F11" s="157" t="s">
        <v>44</v>
      </c>
      <c r="G11" s="114" t="s">
        <v>80</v>
      </c>
    </row>
    <row r="12" spans="1:7" ht="20.25" customHeight="1" x14ac:dyDescent="0.2">
      <c r="A12" s="80"/>
      <c r="B12" s="182"/>
      <c r="C12" s="183"/>
      <c r="D12" s="184"/>
      <c r="E12" s="400">
        <f>ROUND(B12/12*C12*D12,0)</f>
        <v>0</v>
      </c>
      <c r="F12" s="380"/>
      <c r="G12" s="247">
        <f>ROUND(E12*F12,0)</f>
        <v>0</v>
      </c>
    </row>
    <row r="13" spans="1:7" ht="20.25" customHeight="1" x14ac:dyDescent="0.2">
      <c r="A13" s="185"/>
      <c r="B13" s="62"/>
      <c r="C13" s="131"/>
      <c r="D13" s="63"/>
      <c r="E13" s="223">
        <f>ROUND(B13/12*C13*D13,0)</f>
        <v>0</v>
      </c>
      <c r="F13" s="381"/>
      <c r="G13" s="136">
        <f>ROUND(E13*F13,0)</f>
        <v>0</v>
      </c>
    </row>
    <row r="14" spans="1:7" ht="15" customHeight="1" x14ac:dyDescent="0.2">
      <c r="A14" s="181" t="s">
        <v>17</v>
      </c>
      <c r="B14" s="160"/>
      <c r="C14" s="161"/>
      <c r="D14" s="162"/>
      <c r="E14" s="135"/>
      <c r="F14" s="411"/>
      <c r="G14" s="412"/>
    </row>
    <row r="15" spans="1:7" ht="30.75" customHeight="1" thickBot="1" x14ac:dyDescent="0.25">
      <c r="A15" s="413"/>
      <c r="B15" s="414"/>
      <c r="C15" s="414"/>
      <c r="D15" s="414"/>
      <c r="E15" s="414"/>
      <c r="F15" s="414"/>
      <c r="G15" s="415"/>
    </row>
    <row r="16" spans="1:7" ht="20.25" customHeight="1" x14ac:dyDescent="0.2">
      <c r="A16" s="78"/>
      <c r="B16" s="186"/>
      <c r="C16" s="187"/>
      <c r="D16" s="188"/>
      <c r="E16" s="400">
        <f>ROUND(B16/12*C16*D16,0)</f>
        <v>0</v>
      </c>
      <c r="F16" s="382"/>
      <c r="G16" s="248">
        <f>ROUND(E16*F16,0)</f>
        <v>0</v>
      </c>
    </row>
    <row r="17" spans="1:7" ht="20.25" customHeight="1" x14ac:dyDescent="0.2">
      <c r="A17" s="185"/>
      <c r="B17" s="62"/>
      <c r="C17" s="131"/>
      <c r="D17" s="63"/>
      <c r="E17" s="223">
        <f>ROUND(B17/12*C17*D17,0)</f>
        <v>0</v>
      </c>
      <c r="F17" s="383"/>
      <c r="G17" s="136">
        <f>ROUND(E17*F17,0)</f>
        <v>0</v>
      </c>
    </row>
    <row r="18" spans="1:7" ht="15" customHeight="1" x14ac:dyDescent="0.2">
      <c r="A18" s="159" t="s">
        <v>17</v>
      </c>
      <c r="B18" s="160"/>
      <c r="C18" s="161"/>
      <c r="D18" s="162"/>
      <c r="E18" s="135"/>
      <c r="F18" s="411"/>
      <c r="G18" s="412"/>
    </row>
    <row r="19" spans="1:7" ht="30.75" customHeight="1" thickBot="1" x14ac:dyDescent="0.25">
      <c r="A19" s="413"/>
      <c r="B19" s="414"/>
      <c r="C19" s="414"/>
      <c r="D19" s="414"/>
      <c r="E19" s="414"/>
      <c r="F19" s="414"/>
      <c r="G19" s="415"/>
    </row>
    <row r="20" spans="1:7" ht="20.25" customHeight="1" x14ac:dyDescent="0.2">
      <c r="A20" s="78"/>
      <c r="B20" s="186"/>
      <c r="C20" s="187"/>
      <c r="D20" s="188"/>
      <c r="E20" s="400">
        <f>ROUND(B20/12*C20*D20,0)</f>
        <v>0</v>
      </c>
      <c r="F20" s="382"/>
      <c r="G20" s="248">
        <f>ROUND(E20*F20,0)</f>
        <v>0</v>
      </c>
    </row>
    <row r="21" spans="1:7" ht="20.25" customHeight="1" x14ac:dyDescent="0.2">
      <c r="A21" s="185"/>
      <c r="B21" s="62"/>
      <c r="C21" s="131"/>
      <c r="D21" s="63"/>
      <c r="E21" s="223">
        <f>ROUND(B21/12*C21*D21,0)</f>
        <v>0</v>
      </c>
      <c r="F21" s="377"/>
      <c r="G21" s="136">
        <f>ROUND(E21*F21,0)</f>
        <v>0</v>
      </c>
    </row>
    <row r="22" spans="1:7" ht="15" customHeight="1" x14ac:dyDescent="0.2">
      <c r="A22" s="159" t="s">
        <v>17</v>
      </c>
      <c r="B22" s="160"/>
      <c r="C22" s="161"/>
      <c r="D22" s="162"/>
      <c r="E22" s="135"/>
      <c r="F22" s="411"/>
      <c r="G22" s="412"/>
    </row>
    <row r="23" spans="1:7" ht="30.75" customHeight="1" thickBot="1" x14ac:dyDescent="0.25">
      <c r="A23" s="413"/>
      <c r="B23" s="414"/>
      <c r="C23" s="414"/>
      <c r="D23" s="414"/>
      <c r="E23" s="414"/>
      <c r="F23" s="414"/>
      <c r="G23" s="415"/>
    </row>
    <row r="24" spans="1:7" ht="20.25" customHeight="1" x14ac:dyDescent="0.2">
      <c r="A24" s="78"/>
      <c r="B24" s="186"/>
      <c r="C24" s="187"/>
      <c r="D24" s="188"/>
      <c r="E24" s="400">
        <f>ROUND(B24/12*C24*D24,0)</f>
        <v>0</v>
      </c>
      <c r="F24" s="382"/>
      <c r="G24" s="248">
        <f>ROUND(E24*F24,0)</f>
        <v>0</v>
      </c>
    </row>
    <row r="25" spans="1:7" ht="20.25" customHeight="1" x14ac:dyDescent="0.2">
      <c r="A25" s="185"/>
      <c r="B25" s="62"/>
      <c r="C25" s="131"/>
      <c r="D25" s="63"/>
      <c r="E25" s="223">
        <f>ROUND(B25/12*C25*D25,0)</f>
        <v>0</v>
      </c>
      <c r="F25" s="377"/>
      <c r="G25" s="136">
        <f>ROUND(E25*F25,0)</f>
        <v>0</v>
      </c>
    </row>
    <row r="26" spans="1:7" ht="15" customHeight="1" x14ac:dyDescent="0.2">
      <c r="A26" s="159" t="s">
        <v>17</v>
      </c>
      <c r="B26" s="160"/>
      <c r="C26" s="161"/>
      <c r="D26" s="162"/>
      <c r="E26" s="135"/>
      <c r="F26" s="411"/>
      <c r="G26" s="412"/>
    </row>
    <row r="27" spans="1:7" ht="30" customHeight="1" thickBot="1" x14ac:dyDescent="0.25">
      <c r="A27" s="413"/>
      <c r="B27" s="414"/>
      <c r="C27" s="414"/>
      <c r="D27" s="414"/>
      <c r="E27" s="414"/>
      <c r="F27" s="414"/>
      <c r="G27" s="415"/>
    </row>
    <row r="28" spans="1:7" ht="20.25" customHeight="1" x14ac:dyDescent="0.2">
      <c r="A28" s="78"/>
      <c r="B28" s="186"/>
      <c r="C28" s="187"/>
      <c r="D28" s="188"/>
      <c r="E28" s="400">
        <f>ROUND(B28/12*C28*D28,0)</f>
        <v>0</v>
      </c>
      <c r="F28" s="382"/>
      <c r="G28" s="248">
        <f>ROUND(E28*F28,0)</f>
        <v>0</v>
      </c>
    </row>
    <row r="29" spans="1:7" ht="20.25" customHeight="1" x14ac:dyDescent="0.2">
      <c r="A29" s="185"/>
      <c r="B29" s="62"/>
      <c r="C29" s="131"/>
      <c r="D29" s="63"/>
      <c r="E29" s="223">
        <f>ROUND(B29/12*C29*D29,0)</f>
        <v>0</v>
      </c>
      <c r="F29" s="377"/>
      <c r="G29" s="136">
        <f>ROUND(E29*F29,0)</f>
        <v>0</v>
      </c>
    </row>
    <row r="30" spans="1:7" ht="15" customHeight="1" x14ac:dyDescent="0.2">
      <c r="A30" s="159" t="s">
        <v>17</v>
      </c>
      <c r="B30" s="160"/>
      <c r="C30" s="161"/>
      <c r="D30" s="162"/>
      <c r="E30" s="135"/>
      <c r="F30" s="411"/>
      <c r="G30" s="412"/>
    </row>
    <row r="31" spans="1:7" ht="30" customHeight="1" thickBot="1" x14ac:dyDescent="0.25">
      <c r="A31" s="413"/>
      <c r="B31" s="414"/>
      <c r="C31" s="414"/>
      <c r="D31" s="414"/>
      <c r="E31" s="414"/>
      <c r="F31" s="414"/>
      <c r="G31" s="415"/>
    </row>
    <row r="32" spans="1:7" ht="20.25" customHeight="1" x14ac:dyDescent="0.2">
      <c r="A32" s="78"/>
      <c r="B32" s="186"/>
      <c r="C32" s="187"/>
      <c r="D32" s="188"/>
      <c r="E32" s="400">
        <f>ROUND(B32/12*C32*D32,0)</f>
        <v>0</v>
      </c>
      <c r="F32" s="382"/>
      <c r="G32" s="248">
        <f>ROUND(E32*F32,0)</f>
        <v>0</v>
      </c>
    </row>
    <row r="33" spans="1:7" ht="20.25" customHeight="1" x14ac:dyDescent="0.2">
      <c r="A33" s="185"/>
      <c r="B33" s="62"/>
      <c r="C33" s="131"/>
      <c r="D33" s="63"/>
      <c r="E33" s="223">
        <f>ROUND(B33/12*C33*D33,0)</f>
        <v>0</v>
      </c>
      <c r="F33" s="377"/>
      <c r="G33" s="136">
        <f>ROUND(E33*F33,0)</f>
        <v>0</v>
      </c>
    </row>
    <row r="34" spans="1:7" ht="15" customHeight="1" x14ac:dyDescent="0.2">
      <c r="A34" s="159" t="s">
        <v>17</v>
      </c>
      <c r="B34" s="160"/>
      <c r="C34" s="161"/>
      <c r="D34" s="162"/>
      <c r="E34" s="135"/>
      <c r="F34" s="411"/>
      <c r="G34" s="412"/>
    </row>
    <row r="35" spans="1:7" ht="30" customHeight="1" thickBot="1" x14ac:dyDescent="0.25">
      <c r="A35" s="416"/>
      <c r="B35" s="417"/>
      <c r="C35" s="417"/>
      <c r="D35" s="417"/>
      <c r="E35" s="417"/>
      <c r="F35" s="417"/>
      <c r="G35" s="418"/>
    </row>
    <row r="36" spans="1:7" ht="8.25" customHeight="1" thickBot="1" x14ac:dyDescent="0.25">
      <c r="G36" s="143"/>
    </row>
    <row r="37" spans="1:7" ht="26.25" customHeight="1" thickTop="1" thickBot="1" x14ac:dyDescent="0.25">
      <c r="A37" t="s">
        <v>61</v>
      </c>
      <c r="B37" s="58"/>
      <c r="E37" s="210">
        <f>ROUND(SUM(E12:E33),0)</f>
        <v>0</v>
      </c>
      <c r="G37" s="211">
        <f>ROUND(SUM(G12:G33),0)</f>
        <v>0</v>
      </c>
    </row>
    <row r="38" spans="1:7" ht="29.25" customHeight="1" thickTop="1" thickBot="1" x14ac:dyDescent="0.25">
      <c r="A38" t="s">
        <v>60</v>
      </c>
      <c r="B38" s="68">
        <f>'Budget-EmpBenefits PT'!H43</f>
        <v>7.6499999999999999E-2</v>
      </c>
      <c r="E38" s="212">
        <f>ROUND(+E37*B38,0)</f>
        <v>0</v>
      </c>
      <c r="G38" s="213">
        <f>ROUND(+G37*B38,0)</f>
        <v>0</v>
      </c>
    </row>
    <row r="39" spans="1:7" ht="11.25" customHeight="1" thickTop="1" x14ac:dyDescent="0.2">
      <c r="B39" s="220" t="s">
        <v>50</v>
      </c>
      <c r="E39" s="214"/>
      <c r="G39" s="245"/>
    </row>
    <row r="40" spans="1:7" ht="21" customHeight="1" thickBot="1" x14ac:dyDescent="0.25">
      <c r="A40" t="s">
        <v>63</v>
      </c>
      <c r="B40" s="58"/>
      <c r="D40" t="s">
        <v>8</v>
      </c>
      <c r="E40" s="216">
        <f>+E37+E38</f>
        <v>0</v>
      </c>
      <c r="G40" s="217">
        <f>+G37+G38</f>
        <v>0</v>
      </c>
    </row>
    <row r="41" spans="1:7" ht="20.100000000000001" customHeight="1" thickTop="1" x14ac:dyDescent="0.2">
      <c r="A41" s="11"/>
      <c r="G41" s="175" t="s">
        <v>88</v>
      </c>
    </row>
    <row r="42" spans="1:7" x14ac:dyDescent="0.2">
      <c r="A42" s="11"/>
    </row>
    <row r="43" spans="1:7" x14ac:dyDescent="0.2">
      <c r="A43" s="11"/>
    </row>
    <row r="44" spans="1:7" x14ac:dyDescent="0.2">
      <c r="A44" s="269"/>
      <c r="B44" s="270"/>
      <c r="C44" s="270"/>
      <c r="D44" s="270"/>
      <c r="E44" s="270"/>
      <c r="F44" s="270"/>
      <c r="G44" s="270"/>
    </row>
  </sheetData>
  <customSheetViews>
    <customSheetView guid="{2F59E3B2-3C61-4F63-9DE3-091B5ED3866F}" topLeftCell="A22">
      <selection activeCell="M27" sqref="M27"/>
      <pageMargins left="0.25" right="0.25" top="0.81" bottom="0.75" header="0.3" footer="0.3"/>
      <printOptions horizontalCentered="1"/>
      <pageSetup scale="90" orientation="portrait" horizontalDpi="4294967295" r:id="rId1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  <customSheetView guid="{1AA5F058-BB85-4A98-B7A7-DAA92FA1CF15}" topLeftCell="A7">
      <selection activeCell="E28" sqref="E28:E29"/>
      <pageMargins left="0.25" right="0.25" top="0.81" bottom="0.75" header="0.3" footer="0.3"/>
      <printOptions horizontalCentered="1"/>
      <pageSetup scale="90" orientation="portrait" horizontalDpi="4294967295" r:id="rId2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  <customSheetView guid="{8B160EC7-72C1-4057-B44E-F52F7AE3745E}">
      <selection activeCell="A23" sqref="A23:G23"/>
      <pageMargins left="0.25" right="0.25" top="0.81" bottom="0.75" header="0.3" footer="0.3"/>
      <printOptions horizontalCentered="1"/>
      <pageSetup scale="90" orientation="portrait" horizontalDpi="4294967295" r:id="rId3"/>
      <headerFooter alignWithMargins="0">
        <oddHeader xml:space="preserve">&amp;C&amp;9COUNTY OF LOS ANGELES - DEPARTMENT OF PUBLIC HEALTH
DIVISION OF HIV AND STD PROGRAMS
BUDGET JUSTIFICATION FOR SALARIES
</oddHeader>
        <oddFooter>&amp;L&amp;9Contract budget forms&amp;C                                 &amp;R&amp;9Rev. 10/16</oddFooter>
      </headerFooter>
    </customSheetView>
  </customSheetViews>
  <mergeCells count="12">
    <mergeCell ref="F26:G26"/>
    <mergeCell ref="A27:G27"/>
    <mergeCell ref="F34:G34"/>
    <mergeCell ref="A35:G35"/>
    <mergeCell ref="F14:G14"/>
    <mergeCell ref="A15:G15"/>
    <mergeCell ref="F18:G18"/>
    <mergeCell ref="A19:G19"/>
    <mergeCell ref="F22:G22"/>
    <mergeCell ref="A23:G23"/>
    <mergeCell ref="F30:G30"/>
    <mergeCell ref="A31:G31"/>
  </mergeCells>
  <printOptions horizontalCentered="1"/>
  <pageMargins left="0.25" right="0.25" top="1" bottom="0.25" header="0.3" footer="0.05"/>
  <pageSetup scale="88" orientation="portrait" r:id="rId4"/>
  <headerFooter alignWithMargins="0">
    <oddHeader xml:space="preserve">&amp;C&amp;11COUNTY OF LOS ANGELES - DEPARTMENT OF PUBLIC HEALTH
DIVISION OF HIV AND STD PROGRAMS
BUDGET JUSTIFICATION FOR SALARIES
</oddHeader>
    <oddFooter>&amp;L&amp;9Contract budget forms&amp;C                                 &amp;R&amp;9Rev. 12/18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1"/>
  <sheetViews>
    <sheetView topLeftCell="A18" zoomScaleNormal="100" workbookViewId="0">
      <selection activeCell="P15" sqref="P15"/>
    </sheetView>
  </sheetViews>
  <sheetFormatPr defaultColWidth="9.140625" defaultRowHeight="12.75" x14ac:dyDescent="0.2"/>
  <cols>
    <col min="1" max="1" width="13.7109375" style="1" customWidth="1"/>
    <col min="2" max="2" width="8.85546875" style="1" customWidth="1"/>
    <col min="3" max="3" width="25.5703125" style="1" customWidth="1"/>
    <col min="4" max="4" width="12.7109375" style="1" customWidth="1"/>
    <col min="5" max="5" width="4.42578125" style="1" customWidth="1"/>
    <col min="6" max="6" width="15.85546875" style="1" customWidth="1"/>
    <col min="7" max="7" width="4.28515625" style="1" customWidth="1"/>
    <col min="8" max="8" width="10.28515625" style="1" customWidth="1"/>
    <col min="9" max="9" width="4.7109375" style="1" customWidth="1"/>
    <col min="10" max="10" width="3.7109375" style="1" customWidth="1"/>
    <col min="11" max="11" width="1.5703125" style="1" bestFit="1" customWidth="1"/>
    <col min="12" max="16384" width="9.140625" style="1"/>
  </cols>
  <sheetData>
    <row r="2" spans="1:12" x14ac:dyDescent="0.2">
      <c r="A2" s="71" t="str">
        <f>'Budget-Summary'!A1&amp;'Budget-Summary'!B1</f>
        <v xml:space="preserve">AGENCY NAME:  </v>
      </c>
      <c r="C2" s="71"/>
      <c r="D2" s="73"/>
      <c r="E2" s="73"/>
      <c r="F2" s="73"/>
      <c r="G2" s="72"/>
    </row>
    <row r="3" spans="1:12" ht="15" customHeight="1" x14ac:dyDescent="0.2">
      <c r="A3" s="71" t="str">
        <f>'Budget-Summary'!A3&amp;'Budget-Summary'!B3</f>
        <v xml:space="preserve">CONTRACT NUMBER:  </v>
      </c>
      <c r="C3" s="71"/>
      <c r="D3" s="73"/>
      <c r="E3" s="73"/>
      <c r="F3" s="73"/>
      <c r="G3" s="72"/>
    </row>
    <row r="4" spans="1:12" x14ac:dyDescent="0.2">
      <c r="A4" s="71" t="str">
        <f>'Budget-Summary'!A5&amp;'Budget-Summary'!B5</f>
        <v xml:space="preserve">SCHEDULE NUMBER:  </v>
      </c>
      <c r="C4" s="71"/>
      <c r="D4" s="72"/>
      <c r="E4" s="72"/>
      <c r="F4" s="72"/>
      <c r="G4" s="72"/>
    </row>
    <row r="5" spans="1:12" x14ac:dyDescent="0.2">
      <c r="A5" s="71" t="str">
        <f>'Budget-Summary'!A7&amp;'Budget-Summary'!B7</f>
        <v xml:space="preserve">BUDGET PERIOD:  </v>
      </c>
      <c r="C5" s="71"/>
      <c r="D5" s="72"/>
      <c r="E5" s="72"/>
      <c r="F5" s="72"/>
      <c r="G5" s="72"/>
    </row>
    <row r="6" spans="1:12" x14ac:dyDescent="0.2">
      <c r="A6" s="71" t="str">
        <f>'Budget-Summary'!A9&amp;'Budget-Summary'!B9</f>
        <v xml:space="preserve">SERVICE CATEGORY:  </v>
      </c>
      <c r="C6" s="71"/>
    </row>
    <row r="7" spans="1:12" ht="13.5" thickBot="1" x14ac:dyDescent="0.25">
      <c r="A7" s="71"/>
      <c r="B7" s="71"/>
    </row>
    <row r="8" spans="1:12" ht="18" x14ac:dyDescent="0.25">
      <c r="A8" s="12" t="s">
        <v>18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16"/>
    </row>
    <row r="9" spans="1:12" ht="18" x14ac:dyDescent="0.25">
      <c r="A9" s="17" t="s">
        <v>112</v>
      </c>
      <c r="B9" s="18"/>
      <c r="C9" s="19"/>
      <c r="D9" s="19"/>
      <c r="E9" s="20"/>
      <c r="F9" s="20"/>
      <c r="G9" s="21"/>
      <c r="H9" s="22"/>
      <c r="I9" s="22"/>
      <c r="J9" s="22"/>
      <c r="K9" s="23"/>
      <c r="L9" s="24"/>
    </row>
    <row r="10" spans="1:12" x14ac:dyDescent="0.2">
      <c r="A10" s="25" t="s">
        <v>19</v>
      </c>
      <c r="B10" s="16"/>
      <c r="C10" s="16"/>
      <c r="D10" s="16"/>
      <c r="E10" s="16"/>
      <c r="F10" s="16"/>
      <c r="G10" s="16"/>
      <c r="H10" s="16"/>
      <c r="I10" s="16"/>
      <c r="J10" s="16"/>
      <c r="K10" s="26"/>
      <c r="L10" s="16"/>
    </row>
    <row r="11" spans="1:12" ht="14.25" x14ac:dyDescent="0.2">
      <c r="A11" s="140" t="s">
        <v>64</v>
      </c>
      <c r="I11" s="320"/>
      <c r="J11" s="320"/>
      <c r="K11" s="321"/>
      <c r="L11" s="9"/>
    </row>
    <row r="12" spans="1:12" ht="14.25" x14ac:dyDescent="0.2">
      <c r="A12" s="7" t="s">
        <v>89</v>
      </c>
      <c r="I12" s="320"/>
      <c r="J12" s="320"/>
      <c r="K12" s="321"/>
      <c r="L12" s="9"/>
    </row>
    <row r="13" spans="1:12" ht="12.75" customHeight="1" x14ac:dyDescent="0.2">
      <c r="A13" s="7" t="s">
        <v>90</v>
      </c>
      <c r="I13" s="320"/>
      <c r="J13" s="320"/>
      <c r="K13" s="321"/>
      <c r="L13" s="9"/>
    </row>
    <row r="14" spans="1:12" ht="20.100000000000001" customHeight="1" thickBot="1" x14ac:dyDescent="0.25">
      <c r="A14" s="7"/>
      <c r="D14" s="1" t="s">
        <v>76</v>
      </c>
      <c r="F14" s="408"/>
      <c r="G14" s="408"/>
      <c r="H14" s="408"/>
      <c r="I14" s="320"/>
      <c r="J14" s="320"/>
      <c r="K14" s="321"/>
      <c r="L14" s="9"/>
    </row>
    <row r="15" spans="1:12" ht="20.100000000000001" customHeight="1" thickBot="1" x14ac:dyDescent="0.25">
      <c r="A15" s="7"/>
      <c r="D15" s="1" t="s">
        <v>77</v>
      </c>
      <c r="F15" s="409"/>
      <c r="G15" s="409"/>
      <c r="H15" s="409"/>
      <c r="I15" s="320"/>
      <c r="J15" s="320"/>
      <c r="K15" s="321"/>
      <c r="L15" s="9"/>
    </row>
    <row r="16" spans="1:12" ht="20.100000000000001" customHeight="1" thickBot="1" x14ac:dyDescent="0.25">
      <c r="A16" s="7"/>
      <c r="D16" s="1" t="s">
        <v>78</v>
      </c>
      <c r="F16" s="409">
        <f>H43</f>
        <v>7.6499999999999999E-2</v>
      </c>
      <c r="G16" s="409"/>
      <c r="H16" s="409"/>
      <c r="I16" s="320"/>
      <c r="J16" s="320"/>
      <c r="K16" s="321"/>
      <c r="L16" s="9"/>
    </row>
    <row r="17" spans="1:12" ht="20.100000000000001" customHeight="1" x14ac:dyDescent="0.2">
      <c r="A17" s="327"/>
      <c r="B17" s="335"/>
      <c r="C17" s="335"/>
      <c r="D17" s="335"/>
      <c r="E17" s="335"/>
      <c r="F17" s="336"/>
      <c r="G17" s="337"/>
      <c r="H17" s="337"/>
      <c r="I17" s="320"/>
      <c r="J17" s="320"/>
      <c r="K17" s="321"/>
      <c r="L17" s="29"/>
    </row>
    <row r="18" spans="1:12" ht="20.100000000000001" customHeight="1" x14ac:dyDescent="0.2">
      <c r="A18" s="327"/>
      <c r="B18" s="335"/>
      <c r="C18" s="335"/>
      <c r="D18" s="335"/>
      <c r="E18" s="335"/>
      <c r="F18" s="335"/>
      <c r="G18" s="335"/>
      <c r="H18" s="335"/>
      <c r="I18" s="320"/>
      <c r="J18" s="320"/>
      <c r="K18" s="321"/>
      <c r="L18" s="9"/>
    </row>
    <row r="19" spans="1:12" ht="20.100000000000001" customHeight="1" x14ac:dyDescent="0.2">
      <c r="A19" s="327"/>
      <c r="B19" s="338"/>
      <c r="C19" s="338"/>
      <c r="D19" s="338"/>
      <c r="E19" s="338"/>
      <c r="F19" s="338"/>
      <c r="G19" s="338"/>
      <c r="H19" s="338"/>
      <c r="I19" s="320"/>
      <c r="J19" s="320"/>
      <c r="K19" s="321"/>
      <c r="L19" s="9"/>
    </row>
    <row r="20" spans="1:12" ht="20.100000000000001" customHeight="1" thickBot="1" x14ac:dyDescent="0.25">
      <c r="A20" s="172"/>
      <c r="B20" s="406" t="s">
        <v>79</v>
      </c>
      <c r="C20" s="406"/>
      <c r="D20" s="406"/>
      <c r="E20" s="406"/>
      <c r="F20" s="406"/>
      <c r="G20" s="406"/>
      <c r="H20" s="406"/>
      <c r="I20" s="406"/>
      <c r="J20" s="406"/>
      <c r="K20" s="407"/>
      <c r="L20" s="9"/>
    </row>
    <row r="21" spans="1:12" ht="13.5" customHeight="1" thickTop="1" x14ac:dyDescent="0.2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65" t="s">
        <v>8</v>
      </c>
      <c r="L21" s="29"/>
    </row>
    <row r="22" spans="1:12" ht="20.100000000000001" customHeight="1" x14ac:dyDescent="0.2">
      <c r="A22" s="140" t="s">
        <v>65</v>
      </c>
      <c r="I22" s="320"/>
      <c r="J22" s="320"/>
      <c r="K22" s="321"/>
      <c r="L22" s="9"/>
    </row>
    <row r="23" spans="1:12" ht="9" customHeight="1" x14ac:dyDescent="0.2">
      <c r="A23" s="25" t="s">
        <v>19</v>
      </c>
      <c r="B23" s="16"/>
      <c r="C23" s="16"/>
      <c r="D23" s="16"/>
      <c r="E23" s="16"/>
      <c r="F23" s="16"/>
      <c r="G23" s="16"/>
      <c r="H23" s="16"/>
      <c r="I23" s="322"/>
      <c r="J23" s="322"/>
      <c r="K23" s="321"/>
      <c r="L23" s="9"/>
    </row>
    <row r="24" spans="1:12" ht="20.100000000000001" customHeight="1" x14ac:dyDescent="0.2">
      <c r="A24" s="384" t="s">
        <v>91</v>
      </c>
      <c r="C24" s="28"/>
      <c r="D24" s="28"/>
      <c r="E24" s="28"/>
      <c r="F24" s="28"/>
      <c r="G24" s="385" t="s">
        <v>66</v>
      </c>
      <c r="H24" s="9"/>
      <c r="I24" s="323"/>
      <c r="J24" s="323"/>
      <c r="K24" s="321"/>
      <c r="L24" s="9"/>
    </row>
    <row r="25" spans="1:12" ht="14.25" x14ac:dyDescent="0.2">
      <c r="A25" s="25"/>
      <c r="C25" s="28"/>
      <c r="D25" s="28"/>
      <c r="E25" s="28"/>
      <c r="F25" s="28"/>
      <c r="G25" s="9"/>
      <c r="H25" s="9"/>
      <c r="I25" s="323"/>
      <c r="J25" s="323"/>
      <c r="K25" s="324" t="s">
        <v>8</v>
      </c>
      <c r="L25" s="29"/>
    </row>
    <row r="26" spans="1:12" ht="14.25" x14ac:dyDescent="0.2">
      <c r="A26" s="25"/>
      <c r="C26" s="28"/>
      <c r="D26" s="28"/>
      <c r="E26" s="28"/>
      <c r="F26" s="28"/>
      <c r="G26" s="9"/>
      <c r="H26" s="9"/>
      <c r="I26" s="323"/>
      <c r="J26" s="323"/>
      <c r="K26" s="321"/>
      <c r="L26" s="9"/>
    </row>
    <row r="27" spans="1:12" ht="14.25" x14ac:dyDescent="0.2">
      <c r="A27" s="31" t="s">
        <v>67</v>
      </c>
      <c r="C27" s="28"/>
      <c r="D27" s="61"/>
      <c r="E27" s="28"/>
      <c r="F27" s="28"/>
      <c r="G27" s="9"/>
      <c r="H27" s="138">
        <v>7.6499999999999999E-2</v>
      </c>
      <c r="I27" s="325"/>
      <c r="J27" s="326"/>
      <c r="K27" s="321"/>
      <c r="L27" s="9"/>
    </row>
    <row r="28" spans="1:12" ht="14.25" x14ac:dyDescent="0.2">
      <c r="A28" s="7"/>
      <c r="C28" s="28"/>
      <c r="D28" s="60"/>
      <c r="E28" s="28"/>
      <c r="F28" s="28"/>
      <c r="G28" s="9"/>
      <c r="H28" s="138"/>
      <c r="I28" s="323"/>
      <c r="J28" s="323"/>
      <c r="K28" s="321"/>
      <c r="L28" s="9"/>
    </row>
    <row r="29" spans="1:12" ht="14.25" x14ac:dyDescent="0.2">
      <c r="A29" s="27" t="s">
        <v>68</v>
      </c>
      <c r="C29" s="28"/>
      <c r="D29" s="60"/>
      <c r="E29" s="28"/>
      <c r="F29" s="28"/>
      <c r="G29" s="9"/>
      <c r="H29" s="138">
        <v>0</v>
      </c>
      <c r="I29" s="325"/>
      <c r="J29" s="326"/>
      <c r="K29" s="324" t="s">
        <v>8</v>
      </c>
      <c r="L29" s="29"/>
    </row>
    <row r="30" spans="1:12" ht="14.25" x14ac:dyDescent="0.2">
      <c r="A30" s="25"/>
      <c r="C30" s="28"/>
      <c r="D30" s="60"/>
      <c r="E30" s="28"/>
      <c r="F30" s="28"/>
      <c r="G30" s="9"/>
      <c r="H30" s="70"/>
      <c r="I30" s="323"/>
      <c r="J30" s="323"/>
      <c r="K30" s="321"/>
      <c r="L30" s="9"/>
    </row>
    <row r="31" spans="1:12" ht="14.25" x14ac:dyDescent="0.2">
      <c r="A31" s="31" t="s">
        <v>69</v>
      </c>
      <c r="C31" s="28"/>
      <c r="D31" s="60"/>
      <c r="E31" s="28"/>
      <c r="F31" s="28"/>
      <c r="G31" s="9"/>
      <c r="H31" s="138">
        <v>0</v>
      </c>
      <c r="I31" s="325"/>
      <c r="J31" s="326"/>
      <c r="K31" s="324" t="s">
        <v>8</v>
      </c>
      <c r="L31" s="29"/>
    </row>
    <row r="32" spans="1:12" ht="14.25" x14ac:dyDescent="0.2">
      <c r="A32" s="7"/>
      <c r="C32" s="28"/>
      <c r="D32" s="60"/>
      <c r="E32" s="28"/>
      <c r="F32" s="28"/>
      <c r="G32" s="9"/>
      <c r="H32" s="138"/>
      <c r="I32" s="323"/>
      <c r="J32" s="323"/>
      <c r="K32" s="321"/>
      <c r="L32" s="9"/>
    </row>
    <row r="33" spans="1:12" ht="14.25" x14ac:dyDescent="0.2">
      <c r="A33" s="27" t="s">
        <v>70</v>
      </c>
      <c r="C33" s="28"/>
      <c r="D33" s="60"/>
      <c r="E33" s="28"/>
      <c r="F33" s="28"/>
      <c r="G33" s="9"/>
      <c r="H33" s="138">
        <v>0</v>
      </c>
      <c r="I33" s="325"/>
      <c r="J33" s="326"/>
      <c r="K33" s="321"/>
      <c r="L33" s="9"/>
    </row>
    <row r="34" spans="1:12" ht="14.25" x14ac:dyDescent="0.2">
      <c r="A34" s="25"/>
      <c r="C34" s="28"/>
      <c r="D34" s="60"/>
      <c r="E34" s="28"/>
      <c r="F34" s="28"/>
      <c r="G34" s="9"/>
      <c r="H34" s="138"/>
      <c r="I34" s="323"/>
      <c r="J34" s="323"/>
      <c r="K34" s="324" t="s">
        <v>8</v>
      </c>
      <c r="L34" s="29"/>
    </row>
    <row r="35" spans="1:12" ht="14.25" x14ac:dyDescent="0.2">
      <c r="A35" s="31" t="s">
        <v>71</v>
      </c>
      <c r="C35" s="28"/>
      <c r="D35" s="60"/>
      <c r="E35" s="28"/>
      <c r="F35" s="28"/>
      <c r="G35" s="9"/>
      <c r="H35" s="138">
        <v>0</v>
      </c>
      <c r="I35" s="325"/>
      <c r="J35" s="326"/>
      <c r="K35" s="321"/>
      <c r="L35" s="9"/>
    </row>
    <row r="36" spans="1:12" ht="14.25" x14ac:dyDescent="0.2">
      <c r="A36" s="7"/>
      <c r="C36" s="28"/>
      <c r="D36" s="60"/>
      <c r="E36" s="28"/>
      <c r="F36" s="28"/>
      <c r="G36" s="9"/>
      <c r="H36" s="228"/>
      <c r="I36" s="323"/>
      <c r="J36" s="323"/>
      <c r="K36" s="321"/>
      <c r="L36" s="9"/>
    </row>
    <row r="37" spans="1:12" ht="14.25" x14ac:dyDescent="0.2">
      <c r="A37" s="27" t="s">
        <v>72</v>
      </c>
      <c r="C37" s="28"/>
      <c r="D37" s="60"/>
      <c r="E37" s="28"/>
      <c r="F37" s="28"/>
      <c r="G37" s="9"/>
      <c r="H37" s="138">
        <v>0</v>
      </c>
      <c r="I37" s="325"/>
      <c r="J37" s="326"/>
      <c r="K37" s="324" t="s">
        <v>8</v>
      </c>
      <c r="L37" s="29"/>
    </row>
    <row r="38" spans="1:12" ht="14.25" x14ac:dyDescent="0.2">
      <c r="A38" s="25"/>
      <c r="C38" s="28"/>
      <c r="D38" s="60"/>
      <c r="E38" s="28"/>
      <c r="F38" s="28"/>
      <c r="G38" s="9"/>
      <c r="H38" s="228"/>
      <c r="I38" s="323"/>
      <c r="J38" s="323"/>
      <c r="K38" s="321"/>
      <c r="L38" s="9"/>
    </row>
    <row r="39" spans="1:12" ht="14.25" x14ac:dyDescent="0.2">
      <c r="A39" s="31" t="s">
        <v>73</v>
      </c>
      <c r="C39" s="28"/>
      <c r="D39" s="60"/>
      <c r="E39" s="28"/>
      <c r="F39" s="28"/>
      <c r="G39" s="9"/>
      <c r="H39" s="138">
        <v>0</v>
      </c>
      <c r="I39" s="325"/>
      <c r="J39" s="326"/>
      <c r="K39" s="321"/>
      <c r="L39" s="9"/>
    </row>
    <row r="40" spans="1:12" ht="14.25" x14ac:dyDescent="0.2">
      <c r="A40" s="7"/>
      <c r="C40" s="28"/>
      <c r="D40" s="60"/>
      <c r="E40" s="28"/>
      <c r="F40" s="28"/>
      <c r="G40" s="9"/>
      <c r="H40" s="228"/>
      <c r="I40" s="323"/>
      <c r="J40" s="323"/>
      <c r="K40" s="321"/>
      <c r="L40" s="9"/>
    </row>
    <row r="41" spans="1:12" ht="14.25" x14ac:dyDescent="0.2">
      <c r="A41" s="27" t="s">
        <v>74</v>
      </c>
      <c r="C41" s="28"/>
      <c r="D41" s="60"/>
      <c r="E41" s="28"/>
      <c r="F41" s="28"/>
      <c r="G41" s="9"/>
      <c r="H41" s="138">
        <v>0</v>
      </c>
      <c r="I41" s="325"/>
      <c r="J41" s="326"/>
      <c r="K41" s="321"/>
      <c r="L41" s="9"/>
    </row>
    <row r="42" spans="1:12" ht="14.25" x14ac:dyDescent="0.2">
      <c r="A42" s="27" t="s">
        <v>8</v>
      </c>
      <c r="C42" s="28"/>
      <c r="D42" s="60"/>
      <c r="E42" s="28"/>
      <c r="F42" s="28"/>
      <c r="G42" s="9"/>
      <c r="H42" s="228"/>
      <c r="I42" s="323"/>
      <c r="J42" s="323"/>
      <c r="K42" s="321"/>
      <c r="L42" s="9"/>
    </row>
    <row r="43" spans="1:12" ht="14.25" x14ac:dyDescent="0.2">
      <c r="A43" s="31" t="s">
        <v>75</v>
      </c>
      <c r="C43" s="28"/>
      <c r="D43" s="61"/>
      <c r="E43" s="28"/>
      <c r="F43" s="28"/>
      <c r="G43" s="9"/>
      <c r="H43" s="229">
        <f>ROUND(SUM(H27:H42),4)</f>
        <v>7.6499999999999999E-2</v>
      </c>
      <c r="I43" s="325"/>
      <c r="J43" s="326"/>
      <c r="K43" s="321"/>
      <c r="L43" s="9"/>
    </row>
    <row r="44" spans="1:12" ht="14.25" x14ac:dyDescent="0.2">
      <c r="A44" s="7"/>
      <c r="C44" s="28"/>
      <c r="D44" s="28"/>
      <c r="E44" s="28"/>
      <c r="F44" s="28"/>
      <c r="G44" s="9"/>
      <c r="H44" s="9"/>
      <c r="I44" s="323"/>
      <c r="J44" s="323"/>
      <c r="K44" s="321"/>
      <c r="L44" s="9"/>
    </row>
    <row r="45" spans="1:12" ht="14.25" x14ac:dyDescent="0.2">
      <c r="A45" s="27" t="s">
        <v>8</v>
      </c>
      <c r="C45" s="28"/>
      <c r="D45" s="28"/>
      <c r="E45" s="28"/>
      <c r="F45" s="28"/>
      <c r="G45" s="9"/>
      <c r="H45" s="9"/>
      <c r="I45" s="323"/>
      <c r="J45" s="323"/>
      <c r="K45" s="321"/>
      <c r="L45" s="9"/>
    </row>
    <row r="46" spans="1:12" ht="14.25" x14ac:dyDescent="0.2">
      <c r="A46" s="139" t="s">
        <v>92</v>
      </c>
      <c r="C46" s="28"/>
      <c r="D46" s="28"/>
      <c r="E46" s="28"/>
      <c r="F46" s="28"/>
      <c r="G46" s="9"/>
      <c r="H46" s="9"/>
      <c r="I46" s="323"/>
      <c r="J46" s="323"/>
      <c r="K46" s="321"/>
      <c r="L46" s="9"/>
    </row>
    <row r="47" spans="1:12" ht="14.25" x14ac:dyDescent="0.2">
      <c r="A47" s="230"/>
      <c r="B47" s="70"/>
      <c r="C47" s="231"/>
      <c r="D47" s="231"/>
      <c r="E47" s="231"/>
      <c r="F47" s="231"/>
      <c r="G47" s="232"/>
      <c r="H47" s="232"/>
      <c r="I47" s="329"/>
      <c r="J47" s="329"/>
      <c r="K47" s="330"/>
      <c r="L47" s="9"/>
    </row>
    <row r="48" spans="1:12" ht="14.25" x14ac:dyDescent="0.2">
      <c r="A48" s="386"/>
      <c r="B48" s="70"/>
      <c r="C48" s="231"/>
      <c r="D48" s="231"/>
      <c r="E48" s="231"/>
      <c r="F48" s="231"/>
      <c r="G48" s="232"/>
      <c r="H48" s="232"/>
      <c r="I48" s="329"/>
      <c r="J48" s="329"/>
      <c r="K48" s="331" t="s">
        <v>8</v>
      </c>
      <c r="L48" s="29"/>
    </row>
    <row r="49" spans="1:12" ht="15" thickBot="1" x14ac:dyDescent="0.25">
      <c r="A49" s="238"/>
      <c r="B49" s="239"/>
      <c r="C49" s="240"/>
      <c r="D49" s="240"/>
      <c r="E49" s="240"/>
      <c r="F49" s="240"/>
      <c r="G49" s="241"/>
      <c r="H49" s="242"/>
      <c r="I49" s="332"/>
      <c r="J49" s="333"/>
      <c r="K49" s="334"/>
      <c r="L49" s="29"/>
    </row>
    <row r="50" spans="1:12" x14ac:dyDescent="0.2">
      <c r="A50" s="178" t="s">
        <v>93</v>
      </c>
    </row>
    <row r="51" spans="1:12" x14ac:dyDescent="0.2">
      <c r="A51" s="178"/>
    </row>
  </sheetData>
  <customSheetViews>
    <customSheetView guid="{2F59E3B2-3C61-4F63-9DE3-091B5ED3866F}" topLeftCell="A22">
      <selection activeCell="H45" sqref="H45"/>
      <pageMargins left="0.25" right="0.25" top="0.75" bottom="0.6" header="0.3" footer="0.43"/>
      <printOptions horizontalCentered="1"/>
      <pageSetup scale="90" orientation="portrait" r:id="rId1"/>
      <headerFooter alignWithMargins="0">
        <oddHeader xml:space="preserve">&amp;CCOUNTY OF LOS ANGELES -  DEPARTMENT OF PUBLIC HEALTH
DIVISION OF HIV AND STD PROGRAMS
BUDGET JUSTIFICATION FOR EMPLOYEE BENEFITS </oddHeader>
        <oddFooter>&amp;L&amp;9Contract budget forms&amp;C                                 &amp;R&amp;9Rev. 10/16</oddFooter>
      </headerFooter>
    </customSheetView>
    <customSheetView guid="{1AA5F058-BB85-4A98-B7A7-DAA92FA1CF15}" topLeftCell="A22">
      <selection activeCell="H45" sqref="H45"/>
      <pageMargins left="0.25" right="0.25" top="0.75" bottom="0.6" header="0.3" footer="0.43"/>
      <printOptions horizontalCentered="1"/>
      <pageSetup scale="90" orientation="portrait" r:id="rId2"/>
      <headerFooter alignWithMargins="0">
        <oddHeader xml:space="preserve">&amp;CCOUNTY OF LOS ANGELES -  DEPARTMENT OF PUBLIC HEALTH
DIVISION OF HIV AND STD PROGRAMS
BUDGET JUSTIFICATION FOR EMPLOYEE BENEFITS </oddHeader>
        <oddFooter>&amp;L&amp;9Contract budget forms&amp;C                                 &amp;R&amp;9Rev. 10/16</oddFooter>
      </headerFooter>
    </customSheetView>
    <customSheetView guid="{8B160EC7-72C1-4057-B44E-F52F7AE3745E}" topLeftCell="A22">
      <selection activeCell="H45" sqref="H45"/>
      <pageMargins left="0.25" right="0.25" top="0.75" bottom="0.6" header="0.3" footer="0.43"/>
      <printOptions horizontalCentered="1"/>
      <pageSetup scale="90" orientation="portrait" r:id="rId3"/>
      <headerFooter alignWithMargins="0">
        <oddHeader xml:space="preserve">&amp;CCOUNTY OF LOS ANGELES -  DEPARTMENT OF PUBLIC HEALTH
DIVISION OF HIV AND STD PROGRAMS
BUDGET JUSTIFICATION FOR EMPLOYEE BENEFITS </oddHeader>
        <oddFooter>&amp;L&amp;9Contract budget forms&amp;C                                 &amp;R&amp;9Rev. 10/16</oddFooter>
      </headerFooter>
    </customSheetView>
  </customSheetViews>
  <mergeCells count="4">
    <mergeCell ref="F14:H14"/>
    <mergeCell ref="F15:H15"/>
    <mergeCell ref="F16:H16"/>
    <mergeCell ref="B20:K20"/>
  </mergeCells>
  <printOptions horizontalCentered="1"/>
  <pageMargins left="0.25" right="0.25" top="1" bottom="0.6" header="0.3" footer="0.43"/>
  <pageSetup scale="90" orientation="portrait" r:id="rId4"/>
  <headerFooter alignWithMargins="0">
    <oddHeader xml:space="preserve">&amp;C&amp;11COUNTY OF LOS ANGELES -  DEPARTMENT OF PUBLIC HEALTH
DIVISION OF HIV AND STD PROGRAMS
BUDGET JUSTIFICATION FOR EMPLOYEE BENEFITS </oddHeader>
    <oddFooter>&amp;L&amp;9Contract budget forms&amp;C                                 &amp;R&amp;9Rev. 12/18</oddFooter>
  </headerFooter>
  <ignoredErrors>
    <ignoredError sqref="F1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2:E66"/>
  <sheetViews>
    <sheetView topLeftCell="A40" zoomScaleNormal="100" workbookViewId="0">
      <selection activeCell="F79" sqref="F79"/>
    </sheetView>
  </sheetViews>
  <sheetFormatPr defaultColWidth="13.7109375" defaultRowHeight="12.75" x14ac:dyDescent="0.2"/>
  <cols>
    <col min="1" max="1" width="51.28515625" customWidth="1"/>
    <col min="2" max="2" width="14.140625" customWidth="1"/>
    <col min="3" max="3" width="6.7109375" customWidth="1"/>
    <col min="4" max="4" width="1.7109375" customWidth="1"/>
    <col min="5" max="5" width="12.5703125" customWidth="1"/>
  </cols>
  <sheetData>
    <row r="2" spans="1:5" x14ac:dyDescent="0.2">
      <c r="A2" s="71" t="str">
        <f>'Budget-Summary'!A1&amp;'Budget-Summary'!B1</f>
        <v xml:space="preserve">AGENCY NAME:  </v>
      </c>
      <c r="B2" s="71"/>
    </row>
    <row r="3" spans="1:5" x14ac:dyDescent="0.2">
      <c r="A3" s="71" t="str">
        <f>'Budget-Summary'!A3&amp;'Budget-Summary'!B3</f>
        <v xml:space="preserve">CONTRACT NUMBER:  </v>
      </c>
      <c r="B3" s="71"/>
    </row>
    <row r="4" spans="1:5" x14ac:dyDescent="0.2">
      <c r="A4" s="71" t="str">
        <f>'Budget-Summary'!A5&amp;'Budget-Summary'!B5</f>
        <v xml:space="preserve">SCHEDULE NUMBER:  </v>
      </c>
      <c r="B4" s="71"/>
    </row>
    <row r="5" spans="1:5" x14ac:dyDescent="0.2">
      <c r="A5" s="71" t="str">
        <f>'Budget-Summary'!A7&amp;'Budget-Summary'!B7</f>
        <v xml:space="preserve">BUDGET PERIOD:  </v>
      </c>
      <c r="B5" s="71"/>
    </row>
    <row r="6" spans="1:5" x14ac:dyDescent="0.2">
      <c r="A6" s="71" t="str">
        <f>'Budget-Summary'!A9&amp;'Budget-Summary'!B9</f>
        <v xml:space="preserve">SERVICE CATEGORY:  </v>
      </c>
      <c r="B6" s="71"/>
    </row>
    <row r="7" spans="1:5" ht="16.5" thickBot="1" x14ac:dyDescent="0.3">
      <c r="B7" s="10"/>
      <c r="C7" s="10"/>
    </row>
    <row r="8" spans="1:5" x14ac:dyDescent="0.2">
      <c r="A8" s="34" t="s">
        <v>8</v>
      </c>
      <c r="B8" s="35" t="s">
        <v>21</v>
      </c>
      <c r="C8" s="36" t="s">
        <v>22</v>
      </c>
      <c r="E8" s="126"/>
    </row>
    <row r="9" spans="1:5" x14ac:dyDescent="0.2">
      <c r="A9" s="37" t="s">
        <v>23</v>
      </c>
      <c r="B9" s="38" t="s">
        <v>11</v>
      </c>
      <c r="C9" s="191" t="s">
        <v>24</v>
      </c>
      <c r="E9" s="173" t="s">
        <v>24</v>
      </c>
    </row>
    <row r="10" spans="1:5" ht="13.5" thickBot="1" x14ac:dyDescent="0.25">
      <c r="A10" s="39" t="s">
        <v>8</v>
      </c>
      <c r="B10" s="40" t="s">
        <v>16</v>
      </c>
      <c r="C10" s="41" t="s">
        <v>20</v>
      </c>
      <c r="E10" s="122" t="s">
        <v>80</v>
      </c>
    </row>
    <row r="11" spans="1:5" x14ac:dyDescent="0.2">
      <c r="A11" s="75" t="s">
        <v>29</v>
      </c>
      <c r="B11" s="144"/>
      <c r="C11" s="145"/>
      <c r="E11" s="141"/>
    </row>
    <row r="12" spans="1:5" x14ac:dyDescent="0.2">
      <c r="A12" s="76" t="s">
        <v>81</v>
      </c>
      <c r="B12" s="146"/>
      <c r="C12" s="147"/>
      <c r="E12" s="117"/>
    </row>
    <row r="13" spans="1:5" ht="12.75" customHeight="1" thickBot="1" x14ac:dyDescent="0.25">
      <c r="A13" s="205"/>
      <c r="B13" s="148"/>
      <c r="C13" s="149"/>
      <c r="E13" s="117"/>
    </row>
    <row r="14" spans="1:5" x14ac:dyDescent="0.2">
      <c r="A14" s="205"/>
      <c r="B14" s="264"/>
      <c r="C14" s="49"/>
      <c r="E14" s="117"/>
    </row>
    <row r="15" spans="1:5" x14ac:dyDescent="0.2">
      <c r="A15" s="205"/>
      <c r="B15" s="264"/>
      <c r="C15" s="265"/>
      <c r="E15" s="117"/>
    </row>
    <row r="16" spans="1:5" x14ac:dyDescent="0.2">
      <c r="A16" s="205"/>
      <c r="B16" s="264"/>
      <c r="C16" s="265"/>
      <c r="E16" s="117"/>
    </row>
    <row r="17" spans="1:5" x14ac:dyDescent="0.2">
      <c r="A17" s="205"/>
      <c r="B17" s="264"/>
      <c r="C17" s="265"/>
      <c r="E17" s="117"/>
    </row>
    <row r="18" spans="1:5" x14ac:dyDescent="0.2">
      <c r="A18" s="205"/>
      <c r="B18" s="264"/>
      <c r="C18" s="265"/>
      <c r="E18" s="117"/>
    </row>
    <row r="19" spans="1:5" x14ac:dyDescent="0.2">
      <c r="A19" s="205"/>
      <c r="B19" s="264"/>
      <c r="C19" s="265"/>
      <c r="E19" s="117"/>
    </row>
    <row r="20" spans="1:5" x14ac:dyDescent="0.2">
      <c r="A20" s="205"/>
      <c r="B20" s="264"/>
      <c r="C20" s="265"/>
      <c r="E20" s="117"/>
    </row>
    <row r="21" spans="1:5" x14ac:dyDescent="0.2">
      <c r="A21" s="205"/>
      <c r="B21" s="264"/>
      <c r="C21" s="265"/>
      <c r="E21" s="117"/>
    </row>
    <row r="22" spans="1:5" ht="13.5" thickBot="1" x14ac:dyDescent="0.25">
      <c r="A22" s="205"/>
      <c r="B22" s="264"/>
      <c r="C22" s="265"/>
      <c r="E22" s="150"/>
    </row>
    <row r="23" spans="1:5" ht="9" customHeight="1" x14ac:dyDescent="0.2">
      <c r="A23" s="205"/>
      <c r="B23" s="267"/>
      <c r="C23" s="265"/>
      <c r="E23" s="179"/>
    </row>
    <row r="24" spans="1:5" x14ac:dyDescent="0.2">
      <c r="A24" s="205"/>
      <c r="B24" s="280">
        <v>0</v>
      </c>
      <c r="C24" s="387">
        <v>0</v>
      </c>
      <c r="E24" s="180">
        <f>ROUND(B24*C24,0)</f>
        <v>0</v>
      </c>
    </row>
    <row r="25" spans="1:5" ht="9" customHeight="1" thickBot="1" x14ac:dyDescent="0.25">
      <c r="A25" s="206"/>
      <c r="B25" s="249"/>
      <c r="C25" s="51"/>
      <c r="E25" s="39"/>
    </row>
    <row r="26" spans="1:5" x14ac:dyDescent="0.2">
      <c r="A26" s="75" t="s">
        <v>29</v>
      </c>
      <c r="B26" s="144"/>
      <c r="C26" s="145"/>
      <c r="E26" s="141"/>
    </row>
    <row r="27" spans="1:5" x14ac:dyDescent="0.2">
      <c r="A27" s="76" t="s">
        <v>81</v>
      </c>
      <c r="B27" s="146"/>
      <c r="C27" s="147"/>
      <c r="E27" s="117"/>
    </row>
    <row r="28" spans="1:5" ht="12.75" customHeight="1" thickBot="1" x14ac:dyDescent="0.25">
      <c r="A28" s="205"/>
      <c r="B28" s="148"/>
      <c r="C28" s="149"/>
      <c r="E28" s="117"/>
    </row>
    <row r="29" spans="1:5" x14ac:dyDescent="0.2">
      <c r="A29" s="205"/>
      <c r="B29" s="264"/>
      <c r="C29" s="49"/>
      <c r="E29" s="117"/>
    </row>
    <row r="30" spans="1:5" x14ac:dyDescent="0.2">
      <c r="A30" s="205"/>
      <c r="B30" s="264"/>
      <c r="C30" s="265"/>
      <c r="E30" s="117"/>
    </row>
    <row r="31" spans="1:5" x14ac:dyDescent="0.2">
      <c r="A31" s="205"/>
      <c r="B31" s="264"/>
      <c r="C31" s="265"/>
      <c r="E31" s="117"/>
    </row>
    <row r="32" spans="1:5" x14ac:dyDescent="0.2">
      <c r="A32" s="205"/>
      <c r="B32" s="264"/>
      <c r="C32" s="265"/>
      <c r="E32" s="117"/>
    </row>
    <row r="33" spans="1:5" x14ac:dyDescent="0.2">
      <c r="A33" s="205"/>
      <c r="B33" s="264"/>
      <c r="C33" s="265"/>
      <c r="E33" s="117"/>
    </row>
    <row r="34" spans="1:5" x14ac:dyDescent="0.2">
      <c r="A34" s="205"/>
      <c r="B34" s="264"/>
      <c r="C34" s="265"/>
      <c r="E34" s="117"/>
    </row>
    <row r="35" spans="1:5" x14ac:dyDescent="0.2">
      <c r="A35" s="205"/>
      <c r="B35" s="264"/>
      <c r="C35" s="265"/>
      <c r="E35" s="117"/>
    </row>
    <row r="36" spans="1:5" ht="13.5" thickBot="1" x14ac:dyDescent="0.25">
      <c r="A36" s="205"/>
      <c r="B36" s="264"/>
      <c r="C36" s="265"/>
      <c r="E36" s="150"/>
    </row>
    <row r="37" spans="1:5" ht="9" customHeight="1" x14ac:dyDescent="0.2">
      <c r="A37" s="205"/>
      <c r="B37" s="267"/>
      <c r="C37" s="265"/>
      <c r="E37" s="179"/>
    </row>
    <row r="38" spans="1:5" x14ac:dyDescent="0.2">
      <c r="A38" s="205"/>
      <c r="B38" s="280">
        <v>0</v>
      </c>
      <c r="C38" s="387">
        <v>0</v>
      </c>
      <c r="E38" s="180">
        <f>ROUND(B38*C38,0)</f>
        <v>0</v>
      </c>
    </row>
    <row r="39" spans="1:5" ht="9" customHeight="1" thickBot="1" x14ac:dyDescent="0.25">
      <c r="A39" s="206"/>
      <c r="B39" s="249"/>
      <c r="C39" s="51"/>
      <c r="E39" s="39"/>
    </row>
    <row r="40" spans="1:5" x14ac:dyDescent="0.2">
      <c r="A40" s="75" t="s">
        <v>29</v>
      </c>
      <c r="B40" s="144"/>
      <c r="C40" s="145"/>
      <c r="E40" s="141"/>
    </row>
    <row r="41" spans="1:5" x14ac:dyDescent="0.2">
      <c r="A41" s="76" t="s">
        <v>81</v>
      </c>
      <c r="B41" s="146"/>
      <c r="C41" s="147"/>
      <c r="E41" s="117"/>
    </row>
    <row r="42" spans="1:5" ht="12.75" customHeight="1" thickBot="1" x14ac:dyDescent="0.25">
      <c r="A42" s="205"/>
      <c r="B42" s="148"/>
      <c r="C42" s="149"/>
      <c r="E42" s="117"/>
    </row>
    <row r="43" spans="1:5" x14ac:dyDescent="0.2">
      <c r="A43" s="205"/>
      <c r="B43" s="264"/>
      <c r="C43" s="49"/>
      <c r="E43" s="117"/>
    </row>
    <row r="44" spans="1:5" x14ac:dyDescent="0.2">
      <c r="A44" s="205"/>
      <c r="B44" s="264"/>
      <c r="C44" s="265"/>
      <c r="E44" s="117"/>
    </row>
    <row r="45" spans="1:5" ht="13.5" thickBot="1" x14ac:dyDescent="0.25">
      <c r="A45" s="205"/>
      <c r="B45" s="264"/>
      <c r="C45" s="265"/>
      <c r="E45" s="150"/>
    </row>
    <row r="46" spans="1:5" ht="9" customHeight="1" x14ac:dyDescent="0.2">
      <c r="A46" s="205"/>
      <c r="B46" s="267"/>
      <c r="C46" s="265"/>
      <c r="E46" s="179"/>
    </row>
    <row r="47" spans="1:5" x14ac:dyDescent="0.2">
      <c r="A47" s="205"/>
      <c r="B47" s="280">
        <v>0</v>
      </c>
      <c r="C47" s="387">
        <v>0</v>
      </c>
      <c r="E47" s="180">
        <f>ROUND(B47*C47,0)</f>
        <v>0</v>
      </c>
    </row>
    <row r="48" spans="1:5" ht="9" customHeight="1" thickBot="1" x14ac:dyDescent="0.25">
      <c r="A48" s="206"/>
      <c r="B48" s="281"/>
      <c r="C48" s="51"/>
      <c r="E48" s="39"/>
    </row>
    <row r="49" spans="1:5" x14ac:dyDescent="0.2">
      <c r="A49" s="75" t="s">
        <v>29</v>
      </c>
      <c r="B49" s="42"/>
      <c r="C49" s="43"/>
      <c r="E49" s="142"/>
    </row>
    <row r="50" spans="1:5" ht="12.75" customHeight="1" x14ac:dyDescent="0.2">
      <c r="A50" s="76" t="s">
        <v>81</v>
      </c>
      <c r="B50" s="44"/>
      <c r="C50" s="45"/>
      <c r="E50" s="142"/>
    </row>
    <row r="51" spans="1:5" ht="12.75" customHeight="1" thickBot="1" x14ac:dyDescent="0.25">
      <c r="A51" s="205"/>
      <c r="B51" s="46"/>
      <c r="C51" s="47"/>
      <c r="E51" s="142"/>
    </row>
    <row r="52" spans="1:5" x14ac:dyDescent="0.2">
      <c r="A52" s="205"/>
      <c r="B52" s="264"/>
      <c r="C52" s="49"/>
      <c r="E52" s="142"/>
    </row>
    <row r="53" spans="1:5" x14ac:dyDescent="0.2">
      <c r="A53" s="205"/>
      <c r="B53" s="264"/>
      <c r="C53" s="265"/>
      <c r="E53" s="142"/>
    </row>
    <row r="54" spans="1:5" x14ac:dyDescent="0.2">
      <c r="A54" s="205"/>
      <c r="B54" s="264"/>
      <c r="C54" s="265"/>
      <c r="E54" s="142"/>
    </row>
    <row r="55" spans="1:5" ht="9" customHeight="1" x14ac:dyDescent="0.2">
      <c r="A55" s="205"/>
      <c r="B55" s="267"/>
      <c r="C55" s="265"/>
      <c r="E55" s="179"/>
    </row>
    <row r="56" spans="1:5" x14ac:dyDescent="0.2">
      <c r="A56" s="205"/>
      <c r="B56" s="280">
        <v>0</v>
      </c>
      <c r="C56" s="387">
        <v>0</v>
      </c>
      <c r="E56" s="180">
        <f>ROUND(B56*C56,0)</f>
        <v>0</v>
      </c>
    </row>
    <row r="57" spans="1:5" ht="9" customHeight="1" thickBot="1" x14ac:dyDescent="0.25">
      <c r="A57" s="206"/>
      <c r="B57" s="249"/>
      <c r="C57" s="51"/>
      <c r="E57" s="39"/>
    </row>
    <row r="58" spans="1:5" ht="6.75" customHeight="1" thickBot="1" x14ac:dyDescent="0.25"/>
    <row r="59" spans="1:5" ht="12" customHeight="1" x14ac:dyDescent="0.2">
      <c r="B59" s="34"/>
      <c r="C59" s="52"/>
      <c r="E59" s="112"/>
    </row>
    <row r="60" spans="1:5" ht="12" customHeight="1" x14ac:dyDescent="0.2">
      <c r="A60" s="1" t="s">
        <v>26</v>
      </c>
      <c r="B60" s="250">
        <f>ROUND(SUM(B14:B56),0)</f>
        <v>0</v>
      </c>
      <c r="C60" s="52"/>
      <c r="E60" s="268">
        <f>ROUND(SUM(E11:E57),0)</f>
        <v>0</v>
      </c>
    </row>
    <row r="61" spans="1:5" ht="12" customHeight="1" thickBot="1" x14ac:dyDescent="0.25">
      <c r="A61" t="s">
        <v>27</v>
      </c>
      <c r="B61" s="53"/>
      <c r="C61" s="52"/>
      <c r="E61" s="129"/>
    </row>
    <row r="64" spans="1:5" x14ac:dyDescent="0.2">
      <c r="A64" s="11"/>
    </row>
    <row r="65" spans="1:5" x14ac:dyDescent="0.2">
      <c r="A65" s="11"/>
    </row>
    <row r="66" spans="1:5" x14ac:dyDescent="0.2">
      <c r="A66" s="269"/>
      <c r="B66" s="270"/>
      <c r="C66" s="270"/>
      <c r="D66" s="270"/>
      <c r="E66" s="270"/>
    </row>
  </sheetData>
  <customSheetViews>
    <customSheetView guid="{2F59E3B2-3C61-4F63-9DE3-091B5ED3866F}" showPageBreaks="1" printArea="1">
      <selection activeCell="K19" sqref="K19"/>
      <pageMargins left="0.25" right="0.25" top="0.97" bottom="0.75" header="0.3" footer="0.3"/>
      <printOptions horizontalCentered="1"/>
      <pageSetup scale="90" orientation="portrait" r:id="rId1"/>
      <headerFooter alignWithMargins="0">
        <oddHeader>&amp;CCOUNTY OF LOS ANGELES - DEPARTMENT OF PUBLIC HEALTH
DIVISION OF HIV AND STD PROGRAMS
BUDGET JUSTIFICATION FOR TRAVEL</oddHeader>
        <oddFooter>&amp;L&amp;9Contract budget forms&amp;C                                 &amp;R&amp;9Rev. 10/16</oddFooter>
      </headerFooter>
    </customSheetView>
    <customSheetView guid="{1AA5F058-BB85-4A98-B7A7-DAA92FA1CF15}">
      <selection activeCell="G33" sqref="G33"/>
      <pageMargins left="0.25" right="0.25" top="0.97" bottom="0.75" header="0.3" footer="0.3"/>
      <printOptions horizontalCentered="1"/>
      <pageSetup scale="90" orientation="portrait" r:id="rId2"/>
      <headerFooter alignWithMargins="0">
        <oddHeader>&amp;CCOUNTY OF LOS ANGELES - DEPARTMENT OF PUBLIC HEALTH
DIVISION OF HIV AND STD PROGRAMS
BUDGET JUSTIFICATION FOR TRAVEL</oddHeader>
        <oddFooter>&amp;L&amp;9Contract budget forms&amp;C                                 &amp;R&amp;9Rev. 10/16</oddFooter>
      </headerFooter>
    </customSheetView>
    <customSheetView guid="{8B160EC7-72C1-4057-B44E-F52F7AE3745E}">
      <selection activeCell="G33" sqref="G33"/>
      <pageMargins left="0.25" right="0.25" top="0.97" bottom="0.75" header="0.3" footer="0.3"/>
      <printOptions horizontalCentered="1"/>
      <pageSetup scale="90" orientation="portrait" r:id="rId3"/>
      <headerFooter alignWithMargins="0">
        <oddHeader>&amp;CCOUNTY OF LOS ANGELES - DEPARTMENT OF PUBLIC HEALTH
DIVISION OF HIV AND STD PROGRAMS
BUDGET JUSTIFICATION FOR TRAVEL</oddHeader>
        <oddFooter>&amp;L&amp;9Contract budget forms&amp;C                                 &amp;R&amp;9Rev. 10/16</oddFooter>
      </headerFooter>
    </customSheetView>
  </customSheetViews>
  <phoneticPr fontId="0" type="noConversion"/>
  <printOptions horizontalCentered="1"/>
  <pageMargins left="0.25" right="0.25" top="1" bottom="0.25" header="0.3" footer="0.05"/>
  <pageSetup scale="90" orientation="portrait" r:id="rId4"/>
  <headerFooter alignWithMargins="0">
    <oddHeader>&amp;C&amp;11COUNTY OF LOS ANGELES - DEPARTMENT OF PUBLIC HEALTH
DIVISION OF HIV AND STD PROGRAMS
BUDGET JUSTIFICATION FOR TRAVEL</oddHeader>
    <oddFooter>&amp;L&amp;9Contract budget forms&amp;C                                 &amp;R&amp;9Rev. 12/18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2:E70"/>
  <sheetViews>
    <sheetView topLeftCell="A36" zoomScaleNormal="100" workbookViewId="0">
      <selection activeCell="A68" sqref="A68:A69"/>
    </sheetView>
  </sheetViews>
  <sheetFormatPr defaultColWidth="13.7109375" defaultRowHeight="12.75" x14ac:dyDescent="0.2"/>
  <cols>
    <col min="1" max="1" width="60.42578125" customWidth="1"/>
    <col min="2" max="2" width="14.140625" customWidth="1"/>
    <col min="3" max="3" width="7.28515625" customWidth="1"/>
    <col min="4" max="4" width="1.7109375" customWidth="1"/>
    <col min="5" max="5" width="13.140625" customWidth="1"/>
  </cols>
  <sheetData>
    <row r="2" spans="1:5" x14ac:dyDescent="0.2">
      <c r="A2" s="71" t="str">
        <f>'Budget-Summary'!A1&amp;'Budget-Summary'!B1</f>
        <v xml:space="preserve">AGENCY NAME:  </v>
      </c>
      <c r="B2" s="71"/>
    </row>
    <row r="3" spans="1:5" x14ac:dyDescent="0.2">
      <c r="A3" s="71" t="str">
        <f>'Budget-Summary'!A3&amp;'Budget-Summary'!B3</f>
        <v xml:space="preserve">CONTRACT NUMBER:  </v>
      </c>
      <c r="B3" s="71"/>
    </row>
    <row r="4" spans="1:5" x14ac:dyDescent="0.2">
      <c r="A4" s="71" t="str">
        <f>'Budget-Summary'!A5&amp;'Budget-Summary'!B5</f>
        <v xml:space="preserve">SCHEDULE NUMBER:  </v>
      </c>
      <c r="B4" s="71"/>
    </row>
    <row r="5" spans="1:5" x14ac:dyDescent="0.2">
      <c r="A5" s="71" t="str">
        <f>'Budget-Summary'!A7&amp;'Budget-Summary'!B7</f>
        <v xml:space="preserve">BUDGET PERIOD:  </v>
      </c>
      <c r="B5" s="71"/>
    </row>
    <row r="6" spans="1:5" x14ac:dyDescent="0.2">
      <c r="A6" s="71" t="str">
        <f>'Budget-Summary'!A9&amp;'Budget-Summary'!B9</f>
        <v xml:space="preserve">SERVICE CATEGORY:  </v>
      </c>
      <c r="B6" s="71"/>
    </row>
    <row r="7" spans="1:5" ht="16.5" thickBot="1" x14ac:dyDescent="0.3">
      <c r="B7" s="10"/>
      <c r="C7" s="10"/>
    </row>
    <row r="8" spans="1:5" x14ac:dyDescent="0.2">
      <c r="A8" s="34" t="s">
        <v>8</v>
      </c>
      <c r="B8" s="35" t="s">
        <v>21</v>
      </c>
      <c r="C8" s="36" t="s">
        <v>22</v>
      </c>
      <c r="E8" s="112"/>
    </row>
    <row r="9" spans="1:5" x14ac:dyDescent="0.2">
      <c r="A9" s="37" t="s">
        <v>28</v>
      </c>
      <c r="B9" s="38" t="s">
        <v>11</v>
      </c>
      <c r="C9" s="191" t="s">
        <v>24</v>
      </c>
      <c r="E9" s="113" t="s">
        <v>24</v>
      </c>
    </row>
    <row r="10" spans="1:5" ht="13.5" thickBot="1" x14ac:dyDescent="0.25">
      <c r="A10" s="39" t="s">
        <v>8</v>
      </c>
      <c r="B10" s="40" t="s">
        <v>16</v>
      </c>
      <c r="C10" s="41" t="s">
        <v>20</v>
      </c>
      <c r="E10" s="114" t="s">
        <v>80</v>
      </c>
    </row>
    <row r="11" spans="1:5" x14ac:dyDescent="0.2">
      <c r="A11" s="34" t="s">
        <v>82</v>
      </c>
      <c r="B11" s="42"/>
      <c r="C11" s="43"/>
      <c r="E11" s="37"/>
    </row>
    <row r="12" spans="1:5" x14ac:dyDescent="0.2">
      <c r="A12" s="56" t="s">
        <v>52</v>
      </c>
      <c r="B12" s="44"/>
      <c r="C12" s="45"/>
      <c r="E12" s="37"/>
    </row>
    <row r="13" spans="1:5" ht="13.5" thickBot="1" x14ac:dyDescent="0.25">
      <c r="A13" s="56"/>
      <c r="B13" s="44"/>
      <c r="C13" s="45"/>
      <c r="E13" s="37"/>
    </row>
    <row r="14" spans="1:5" ht="9" customHeight="1" x14ac:dyDescent="0.2">
      <c r="A14" s="56"/>
      <c r="B14" s="78"/>
      <c r="C14" s="79"/>
      <c r="E14" s="37"/>
    </row>
    <row r="15" spans="1:5" ht="9" customHeight="1" x14ac:dyDescent="0.2">
      <c r="A15" s="56"/>
      <c r="B15" s="80"/>
      <c r="C15" s="81"/>
      <c r="E15" s="37"/>
    </row>
    <row r="16" spans="1:5" x14ac:dyDescent="0.2">
      <c r="A16" s="56"/>
      <c r="B16" s="82">
        <v>0</v>
      </c>
      <c r="C16" s="388">
        <v>0</v>
      </c>
      <c r="E16" s="151">
        <f>ROUND(B16*C16,0)</f>
        <v>0</v>
      </c>
    </row>
    <row r="17" spans="1:5" ht="9" customHeight="1" thickBot="1" x14ac:dyDescent="0.25">
      <c r="A17" s="39"/>
      <c r="B17" s="83"/>
      <c r="C17" s="84"/>
      <c r="E17" s="152"/>
    </row>
    <row r="18" spans="1:5" x14ac:dyDescent="0.2">
      <c r="A18" s="75" t="s">
        <v>29</v>
      </c>
      <c r="B18" s="42"/>
      <c r="C18" s="43"/>
      <c r="E18" s="37"/>
    </row>
    <row r="19" spans="1:5" x14ac:dyDescent="0.2">
      <c r="A19" s="76" t="s">
        <v>25</v>
      </c>
      <c r="B19" s="44"/>
      <c r="C19" s="45"/>
      <c r="E19" s="37"/>
    </row>
    <row r="20" spans="1:5" ht="13.5" thickBot="1" x14ac:dyDescent="0.25">
      <c r="A20" s="76"/>
      <c r="B20" s="44"/>
      <c r="C20" s="45"/>
      <c r="E20" s="37"/>
    </row>
    <row r="21" spans="1:5" ht="9" customHeight="1" x14ac:dyDescent="0.2">
      <c r="A21" s="76"/>
      <c r="B21" s="78"/>
      <c r="C21" s="79"/>
      <c r="E21" s="142"/>
    </row>
    <row r="22" spans="1:5" ht="9" customHeight="1" x14ac:dyDescent="0.2">
      <c r="A22" s="76"/>
      <c r="B22" s="80"/>
      <c r="C22" s="81"/>
      <c r="E22" s="142"/>
    </row>
    <row r="23" spans="1:5" x14ac:dyDescent="0.2">
      <c r="A23" s="76"/>
      <c r="B23" s="82">
        <v>0</v>
      </c>
      <c r="C23" s="388">
        <v>0</v>
      </c>
      <c r="E23" s="151">
        <f>ROUND(B23*C23,0)</f>
        <v>0</v>
      </c>
    </row>
    <row r="24" spans="1:5" ht="9" customHeight="1" thickBot="1" x14ac:dyDescent="0.25">
      <c r="A24" s="77"/>
      <c r="B24" s="83"/>
      <c r="C24" s="84"/>
      <c r="E24" s="152"/>
    </row>
    <row r="25" spans="1:5" x14ac:dyDescent="0.2">
      <c r="A25" s="75" t="s">
        <v>29</v>
      </c>
      <c r="B25" s="42"/>
      <c r="C25" s="43"/>
      <c r="E25" s="37"/>
    </row>
    <row r="26" spans="1:5" x14ac:dyDescent="0.2">
      <c r="A26" s="76" t="s">
        <v>25</v>
      </c>
      <c r="B26" s="44"/>
      <c r="C26" s="45"/>
      <c r="E26" s="37"/>
    </row>
    <row r="27" spans="1:5" ht="13.5" thickBot="1" x14ac:dyDescent="0.25">
      <c r="A27" s="76"/>
      <c r="B27" s="44"/>
      <c r="C27" s="45"/>
      <c r="E27" s="37"/>
    </row>
    <row r="28" spans="1:5" ht="9" customHeight="1" x14ac:dyDescent="0.2">
      <c r="A28" s="76"/>
      <c r="B28" s="78"/>
      <c r="C28" s="79"/>
      <c r="E28" s="37"/>
    </row>
    <row r="29" spans="1:5" ht="9" customHeight="1" x14ac:dyDescent="0.2">
      <c r="A29" s="76"/>
      <c r="B29" s="80"/>
      <c r="C29" s="81"/>
      <c r="E29" s="142"/>
    </row>
    <row r="30" spans="1:5" x14ac:dyDescent="0.2">
      <c r="A30" s="76"/>
      <c r="B30" s="82">
        <v>0</v>
      </c>
      <c r="C30" s="388">
        <v>0</v>
      </c>
      <c r="E30" s="151">
        <f>ROUND(B30*C30,0)</f>
        <v>0</v>
      </c>
    </row>
    <row r="31" spans="1:5" ht="9" customHeight="1" thickBot="1" x14ac:dyDescent="0.25">
      <c r="A31" s="77"/>
      <c r="B31" s="83"/>
      <c r="C31" s="84"/>
      <c r="E31" s="152"/>
    </row>
    <row r="32" spans="1:5" x14ac:dyDescent="0.2">
      <c r="A32" s="75" t="s">
        <v>29</v>
      </c>
      <c r="B32" s="42"/>
      <c r="C32" s="43"/>
      <c r="E32" s="37"/>
    </row>
    <row r="33" spans="1:5" x14ac:dyDescent="0.2">
      <c r="A33" s="76" t="s">
        <v>25</v>
      </c>
      <c r="B33" s="44"/>
      <c r="C33" s="45"/>
      <c r="E33" s="37"/>
    </row>
    <row r="34" spans="1:5" ht="13.5" thickBot="1" x14ac:dyDescent="0.25">
      <c r="A34" s="76"/>
      <c r="B34" s="44"/>
      <c r="C34" s="45"/>
      <c r="E34" s="37"/>
    </row>
    <row r="35" spans="1:5" ht="9" customHeight="1" x14ac:dyDescent="0.2">
      <c r="A35" s="76"/>
      <c r="B35" s="78"/>
      <c r="C35" s="79"/>
      <c r="E35" s="37"/>
    </row>
    <row r="36" spans="1:5" ht="9" customHeight="1" x14ac:dyDescent="0.2">
      <c r="A36" s="76"/>
      <c r="B36" s="80"/>
      <c r="C36" s="81"/>
      <c r="E36" s="142"/>
    </row>
    <row r="37" spans="1:5" x14ac:dyDescent="0.2">
      <c r="A37" s="76"/>
      <c r="B37" s="82">
        <v>0</v>
      </c>
      <c r="C37" s="388">
        <v>0</v>
      </c>
      <c r="E37" s="151">
        <f>ROUND(B37*C37,0)</f>
        <v>0</v>
      </c>
    </row>
    <row r="38" spans="1:5" ht="9" customHeight="1" thickBot="1" x14ac:dyDescent="0.25">
      <c r="A38" s="77"/>
      <c r="B38" s="83"/>
      <c r="C38" s="84"/>
      <c r="E38" s="152"/>
    </row>
    <row r="39" spans="1:5" x14ac:dyDescent="0.2">
      <c r="A39" s="75" t="s">
        <v>29</v>
      </c>
      <c r="B39" s="42"/>
      <c r="C39" s="43"/>
      <c r="E39" s="37"/>
    </row>
    <row r="40" spans="1:5" x14ac:dyDescent="0.2">
      <c r="A40" s="76" t="s">
        <v>25</v>
      </c>
      <c r="B40" s="44"/>
      <c r="C40" s="45"/>
      <c r="E40" s="37"/>
    </row>
    <row r="41" spans="1:5" ht="13.5" thickBot="1" x14ac:dyDescent="0.25">
      <c r="A41" s="76"/>
      <c r="B41" s="44"/>
      <c r="C41" s="45"/>
      <c r="E41" s="37"/>
    </row>
    <row r="42" spans="1:5" ht="9" customHeight="1" x14ac:dyDescent="0.2">
      <c r="A42" s="76"/>
      <c r="B42" s="78"/>
      <c r="C42" s="79"/>
      <c r="E42" s="37"/>
    </row>
    <row r="43" spans="1:5" ht="9" customHeight="1" x14ac:dyDescent="0.2">
      <c r="A43" s="76"/>
      <c r="B43" s="80"/>
      <c r="C43" s="81"/>
      <c r="E43" s="142"/>
    </row>
    <row r="44" spans="1:5" x14ac:dyDescent="0.2">
      <c r="A44" s="76"/>
      <c r="B44" s="82">
        <v>0</v>
      </c>
      <c r="C44" s="388">
        <v>0</v>
      </c>
      <c r="E44" s="151">
        <f>ROUND(B44*C44,0)</f>
        <v>0</v>
      </c>
    </row>
    <row r="45" spans="1:5" ht="9" customHeight="1" thickBot="1" x14ac:dyDescent="0.25">
      <c r="A45" s="77"/>
      <c r="B45" s="83"/>
      <c r="C45" s="84"/>
      <c r="E45" s="152"/>
    </row>
    <row r="46" spans="1:5" x14ac:dyDescent="0.2">
      <c r="A46" s="75" t="s">
        <v>29</v>
      </c>
      <c r="B46" s="42"/>
      <c r="C46" s="43"/>
      <c r="E46" s="37"/>
    </row>
    <row r="47" spans="1:5" x14ac:dyDescent="0.2">
      <c r="A47" s="76" t="s">
        <v>25</v>
      </c>
      <c r="B47" s="44"/>
      <c r="C47" s="45"/>
      <c r="E47" s="37"/>
    </row>
    <row r="48" spans="1:5" ht="13.5" thickBot="1" x14ac:dyDescent="0.25">
      <c r="A48" s="76"/>
      <c r="B48" s="46"/>
      <c r="C48" s="47"/>
      <c r="E48" s="37"/>
    </row>
    <row r="49" spans="1:5" x14ac:dyDescent="0.2">
      <c r="A49" s="76"/>
      <c r="B49" s="82">
        <v>0</v>
      </c>
      <c r="C49" s="388">
        <v>0</v>
      </c>
      <c r="E49" s="151">
        <f>ROUND(B49*C49,0)</f>
        <v>0</v>
      </c>
    </row>
    <row r="50" spans="1:5" ht="9" customHeight="1" thickBot="1" x14ac:dyDescent="0.25">
      <c r="A50" s="77"/>
      <c r="B50" s="83"/>
      <c r="C50" s="84"/>
      <c r="E50" s="152"/>
    </row>
    <row r="51" spans="1:5" x14ac:dyDescent="0.2">
      <c r="A51" s="75" t="s">
        <v>29</v>
      </c>
      <c r="B51" s="42"/>
      <c r="C51" s="43"/>
      <c r="E51" s="37"/>
    </row>
    <row r="52" spans="1:5" x14ac:dyDescent="0.2">
      <c r="A52" s="76" t="s">
        <v>25</v>
      </c>
      <c r="B52" s="44"/>
      <c r="C52" s="45"/>
      <c r="E52" s="37"/>
    </row>
    <row r="53" spans="1:5" ht="13.5" thickBot="1" x14ac:dyDescent="0.25">
      <c r="A53" s="76"/>
      <c r="B53" s="46"/>
      <c r="C53" s="47"/>
      <c r="E53" s="37"/>
    </row>
    <row r="54" spans="1:5" x14ac:dyDescent="0.2">
      <c r="A54" s="76"/>
      <c r="B54" s="82">
        <v>0</v>
      </c>
      <c r="C54" s="388">
        <v>0</v>
      </c>
      <c r="E54" s="151">
        <f>ROUND(B54*C54,0)</f>
        <v>0</v>
      </c>
    </row>
    <row r="55" spans="1:5" ht="9" customHeight="1" thickBot="1" x14ac:dyDescent="0.25">
      <c r="A55" s="77"/>
      <c r="B55" s="83"/>
      <c r="C55" s="84"/>
      <c r="E55" s="152"/>
    </row>
    <row r="56" spans="1:5" x14ac:dyDescent="0.2">
      <c r="A56" s="75" t="s">
        <v>29</v>
      </c>
      <c r="B56" s="42"/>
      <c r="C56" s="43"/>
      <c r="E56" s="37"/>
    </row>
    <row r="57" spans="1:5" x14ac:dyDescent="0.2">
      <c r="A57" s="76" t="s">
        <v>25</v>
      </c>
      <c r="B57" s="44"/>
      <c r="C57" s="45"/>
      <c r="E57" s="37"/>
    </row>
    <row r="58" spans="1:5" ht="13.5" thickBot="1" x14ac:dyDescent="0.25">
      <c r="A58" s="76"/>
      <c r="B58" s="46"/>
      <c r="C58" s="47"/>
      <c r="E58" s="37"/>
    </row>
    <row r="59" spans="1:5" x14ac:dyDescent="0.2">
      <c r="A59" s="76"/>
      <c r="B59" s="82">
        <v>0</v>
      </c>
      <c r="C59" s="388">
        <v>0</v>
      </c>
      <c r="E59" s="151">
        <f>ROUND(B59*C59,0)</f>
        <v>0</v>
      </c>
    </row>
    <row r="60" spans="1:5" ht="9" customHeight="1" thickBot="1" x14ac:dyDescent="0.25">
      <c r="A60" s="77"/>
      <c r="B60" s="83"/>
      <c r="C60" s="84"/>
      <c r="E60" s="39"/>
    </row>
    <row r="61" spans="1:5" ht="7.5" customHeight="1" thickBot="1" x14ac:dyDescent="0.25"/>
    <row r="62" spans="1:5" ht="12" customHeight="1" x14ac:dyDescent="0.2">
      <c r="B62" s="34"/>
      <c r="C62" s="52"/>
      <c r="E62" s="112"/>
    </row>
    <row r="63" spans="1:5" ht="15" customHeight="1" x14ac:dyDescent="0.2">
      <c r="A63" s="1" t="s">
        <v>30</v>
      </c>
      <c r="B63" s="74">
        <f>ROUND(SUM(B11:B60),0)</f>
        <v>0</v>
      </c>
      <c r="C63" s="52"/>
      <c r="E63" s="128">
        <f>ROUND(SUM(E11:E60),0)</f>
        <v>0</v>
      </c>
    </row>
    <row r="64" spans="1:5" ht="12" customHeight="1" thickBot="1" x14ac:dyDescent="0.25">
      <c r="B64" s="53"/>
      <c r="C64" s="52"/>
      <c r="E64" s="127"/>
    </row>
    <row r="65" spans="1:5" s="11" customFormat="1" ht="20.100000000000001" customHeight="1" x14ac:dyDescent="0.2">
      <c r="A65" s="11" t="s">
        <v>94</v>
      </c>
    </row>
    <row r="66" spans="1:5" s="11" customFormat="1" ht="11.25" x14ac:dyDescent="0.2">
      <c r="A66" s="11" t="s">
        <v>122</v>
      </c>
    </row>
    <row r="67" spans="1:5" x14ac:dyDescent="0.2">
      <c r="A67" s="348" t="s">
        <v>123</v>
      </c>
      <c r="B67" s="344"/>
      <c r="C67" s="344"/>
      <c r="D67" s="344"/>
      <c r="E67" s="344"/>
    </row>
    <row r="68" spans="1:5" x14ac:dyDescent="0.2">
      <c r="A68" s="11"/>
    </row>
    <row r="69" spans="1:5" x14ac:dyDescent="0.2">
      <c r="A69" s="11"/>
    </row>
    <row r="70" spans="1:5" x14ac:dyDescent="0.2">
      <c r="A70" s="269"/>
      <c r="B70" s="270"/>
      <c r="C70" s="270"/>
      <c r="D70" s="270"/>
      <c r="E70" s="270"/>
    </row>
  </sheetData>
  <customSheetViews>
    <customSheetView guid="{2F59E3B2-3C61-4F63-9DE3-091B5ED3866F}">
      <selection activeCell="E11" sqref="E11"/>
      <pageMargins left="0.25" right="0.25" top="0.86" bottom="0.75" header="0.3" footer="0.3"/>
      <printOptions horizontalCentered="1"/>
      <pageSetup scale="85" orientation="portrait" horizontalDpi="4294967295" r:id="rId1"/>
      <headerFooter alignWithMargins="0">
        <oddHeader>&amp;CCOUNTY OF LOS ANGELES - DEPARTMENT OF PUBLIC HEALTH
DIVISION OF HIV AND STD PROGRAMS
BUDGET JUSTIFICATION FOR EQUIPMENT</oddHeader>
        <oddFooter>&amp;L&amp;9Contract budget forms&amp;R&amp;9Rev. 10/16</oddFooter>
      </headerFooter>
    </customSheetView>
    <customSheetView guid="{1AA5F058-BB85-4A98-B7A7-DAA92FA1CF15}">
      <selection activeCell="E11" sqref="E11"/>
      <pageMargins left="0.25" right="0.25" top="0.86" bottom="0.75" header="0.3" footer="0.3"/>
      <printOptions horizontalCentered="1"/>
      <pageSetup scale="85" orientation="portrait" horizontalDpi="4294967295" r:id="rId2"/>
      <headerFooter alignWithMargins="0">
        <oddHeader>&amp;CCOUNTY OF LOS ANGELES - DEPARTMENT OF PUBLIC HEALTH
DIVISION OF HIV AND STD PROGRAMS
BUDGET JUSTIFICATION FOR EQUIPMENT</oddHeader>
        <oddFooter>&amp;L&amp;9Contract budget forms&amp;R&amp;9Rev. 10/16</oddFooter>
      </headerFooter>
    </customSheetView>
    <customSheetView guid="{8B160EC7-72C1-4057-B44E-F52F7AE3745E}">
      <selection activeCell="E11" sqref="E11"/>
      <pageMargins left="0.25" right="0.25" top="0.86" bottom="0.75" header="0.3" footer="0.3"/>
      <printOptions horizontalCentered="1"/>
      <pageSetup scale="85" orientation="portrait" horizontalDpi="4294967295" r:id="rId3"/>
      <headerFooter alignWithMargins="0">
        <oddHeader>&amp;CCOUNTY OF LOS ANGELES - DEPARTMENT OF PUBLIC HEALTH
DIVISION OF HIV AND STD PROGRAMS
BUDGET JUSTIFICATION FOR EQUIPMENT</oddHeader>
        <oddFooter>&amp;L&amp;9Contract budget forms&amp;R&amp;9Rev. 10/16</oddFooter>
      </headerFooter>
    </customSheetView>
  </customSheetViews>
  <phoneticPr fontId="0" type="noConversion"/>
  <printOptions horizontalCentered="1"/>
  <pageMargins left="0.25" right="0.25" top="1" bottom="0.25" header="0.3" footer="0.05"/>
  <pageSetup scale="85" orientation="portrait" r:id="rId4"/>
  <headerFooter alignWithMargins="0">
    <oddHeader>&amp;C&amp;11COUNTY OF LOS ANGELES - DEPARTMENT OF PUBLIC HEALTH
DIVISION OF HIV AND STD PROGRAMS
BUDGET JUSTIFICATION FOR EQUIPMENT</oddHeader>
    <oddFooter>&amp;L&amp;9Contract budget forms&amp;R&amp;9Rev. 12/18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Budget-Summary</vt:lpstr>
      <vt:lpstr>Budget-PS</vt:lpstr>
      <vt:lpstr>Budget-PS pg 2 </vt:lpstr>
      <vt:lpstr>Budget-PS pg 3</vt:lpstr>
      <vt:lpstr>Budget-EmpBenefits FT</vt:lpstr>
      <vt:lpstr>Budget-PS Part Time</vt:lpstr>
      <vt:lpstr>Budget-EmpBenefits PT</vt:lpstr>
      <vt:lpstr>Budget-Travel</vt:lpstr>
      <vt:lpstr>Budget-Equipment</vt:lpstr>
      <vt:lpstr>Budget-Supplies</vt:lpstr>
      <vt:lpstr>Budget-Other</vt:lpstr>
      <vt:lpstr>Budget-Consultant</vt:lpstr>
      <vt:lpstr>Admin Certification</vt:lpstr>
      <vt:lpstr>Fee for Service</vt:lpstr>
      <vt:lpstr>Fee for Service (Sub. Abuse))</vt:lpstr>
      <vt:lpstr>Checklist</vt:lpstr>
      <vt:lpstr>'Admin Certification'!Print_Area</vt:lpstr>
      <vt:lpstr>'Budget-Consultant'!Print_Area</vt:lpstr>
      <vt:lpstr>'Budget-EmpBenefits PT'!Print_Area</vt:lpstr>
      <vt:lpstr>'Budget-Equipment'!Print_Area</vt:lpstr>
      <vt:lpstr>'Budget-PS'!Print_Area</vt:lpstr>
      <vt:lpstr>'Budget-PS Part Time'!Print_Area</vt:lpstr>
      <vt:lpstr>'Budget-PS pg 2 '!Print_Area</vt:lpstr>
      <vt:lpstr>'Budget-PS pg 3'!Print_Area</vt:lpstr>
      <vt:lpstr>'Budget-Summary'!Print_Area</vt:lpstr>
      <vt:lpstr>'Budget-Supplies'!Print_Area</vt:lpstr>
      <vt:lpstr>'Budget-Travel'!Print_Area</vt:lpstr>
      <vt:lpstr>Checklist!Print_Area</vt:lpstr>
      <vt:lpstr>'Fee for Service'!Print_Area</vt:lpstr>
      <vt:lpstr>'Budget-Supplies'!Print_Titles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Young</dc:creator>
  <cp:lastModifiedBy>Sine Yohannes</cp:lastModifiedBy>
  <cp:lastPrinted>2018-12-20T01:26:29Z</cp:lastPrinted>
  <dcterms:created xsi:type="dcterms:W3CDTF">1998-08-06T12:43:50Z</dcterms:created>
  <dcterms:modified xsi:type="dcterms:W3CDTF">2025-02-10T15:43:38Z</dcterms:modified>
</cp:coreProperties>
</file>