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E679922\Downloads\"/>
    </mc:Choice>
  </mc:AlternateContent>
  <xr:revisionPtr revIDLastSave="0" documentId="13_ncr:1_{1D75D613-94E4-4E4A-AAAA-02968C495BD1}" xr6:coauthVersionLast="47" xr6:coauthVersionMax="47" xr10:uidLastSave="{00000000-0000-0000-0000-000000000000}"/>
  <bookViews>
    <workbookView xWindow="29565" yWindow="5850" windowWidth="44040" windowHeight="25290" tabRatio="599" xr2:uid="{00000000-000D-0000-FFFF-FFFF00000000}"/>
  </bookViews>
  <sheets>
    <sheet name="Budget Mod Form" sheetId="2" r:id="rId1"/>
    <sheet name="Budget Mod Instructions" sheetId="1" r:id="rId2"/>
  </sheets>
  <definedNames>
    <definedName name="_Regression_Int" localSheetId="0" hidden="1">1</definedName>
    <definedName name="_Regression_Int" localSheetId="1" hidden="1">1</definedName>
    <definedName name="_xlnm.Print_Area" localSheetId="0">'Budget Mod Form'!$A$1:$V$71</definedName>
    <definedName name="_xlnm.Print_Area" localSheetId="1">'Budget Mod Instructions'!$A$1:$U$11</definedName>
    <definedName name="Print_Area_MI" localSheetId="0">'Budget Mod Form'!$A$1:$P$71</definedName>
    <definedName name="Print_Area_MI">'Budget Mod Instructions'!$A$1:$P$69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U20" i="2"/>
  <c r="R20" i="2"/>
  <c r="E66" i="2"/>
  <c r="P12" i="2"/>
  <c r="L12" i="2"/>
  <c r="L55" i="2" l="1"/>
  <c r="I55" i="2"/>
  <c r="P54" i="2"/>
  <c r="P55" i="2" s="1"/>
  <c r="P53" i="2"/>
  <c r="U53" i="2" s="1"/>
  <c r="L50" i="2"/>
  <c r="I50" i="2"/>
  <c r="P49" i="2"/>
  <c r="U49" i="2" s="1"/>
  <c r="P48" i="2"/>
  <c r="U48" i="2" s="1"/>
  <c r="P47" i="2"/>
  <c r="U47" i="2" s="1"/>
  <c r="P46" i="2"/>
  <c r="U46" i="2" s="1"/>
  <c r="P45" i="2"/>
  <c r="M42" i="2"/>
  <c r="L42" i="2"/>
  <c r="I42" i="2"/>
  <c r="P41" i="2"/>
  <c r="U41" i="2" s="1"/>
  <c r="P40" i="2"/>
  <c r="U40" i="2" s="1"/>
  <c r="U42" i="2" s="1"/>
  <c r="P37" i="2"/>
  <c r="U37" i="2" s="1"/>
  <c r="M35" i="2"/>
  <c r="L35" i="2"/>
  <c r="I35" i="2"/>
  <c r="P34" i="2"/>
  <c r="U34" i="2" s="1"/>
  <c r="P33" i="2"/>
  <c r="P35" i="2" s="1"/>
  <c r="I26" i="2"/>
  <c r="I28" i="2" s="1"/>
  <c r="P25" i="2"/>
  <c r="U25" i="2" s="1"/>
  <c r="P24" i="2"/>
  <c r="L24" i="2" s="1"/>
  <c r="I19" i="2"/>
  <c r="I21" i="2" s="1"/>
  <c r="I30" i="2" s="1"/>
  <c r="U18" i="2"/>
  <c r="P18" i="2"/>
  <c r="L18" i="2"/>
  <c r="P17" i="2"/>
  <c r="U17" i="2" s="1"/>
  <c r="U16" i="2"/>
  <c r="P16" i="2"/>
  <c r="L16" i="2"/>
  <c r="P15" i="2"/>
  <c r="L15" i="2" s="1"/>
  <c r="U14" i="2"/>
  <c r="P14" i="2"/>
  <c r="L14" i="2"/>
  <c r="P13" i="2"/>
  <c r="U13" i="2" s="1"/>
  <c r="U12" i="2"/>
  <c r="U24" i="2" l="1"/>
  <c r="U26" i="2" s="1"/>
  <c r="U33" i="2"/>
  <c r="U35" i="2" s="1"/>
  <c r="U54" i="2"/>
  <c r="U55" i="2" s="1"/>
  <c r="P50" i="2"/>
  <c r="P19" i="2"/>
  <c r="U45" i="2"/>
  <c r="U50" i="2" s="1"/>
  <c r="I57" i="2"/>
  <c r="I59" i="2" s="1"/>
  <c r="P20" i="2"/>
  <c r="L13" i="2"/>
  <c r="U15" i="2"/>
  <c r="U19" i="2" s="1"/>
  <c r="L17" i="2"/>
  <c r="L25" i="2"/>
  <c r="L26" i="2" s="1"/>
  <c r="P42" i="2"/>
  <c r="P26" i="2"/>
  <c r="P21" i="2" l="1"/>
  <c r="U21" i="2"/>
  <c r="P27" i="2"/>
  <c r="P28" i="2" s="1"/>
  <c r="L19" i="2"/>
  <c r="L20" i="2"/>
  <c r="P30" i="2" l="1"/>
  <c r="P57" i="2"/>
  <c r="L21" i="2"/>
  <c r="U28" i="2"/>
  <c r="U30" i="2" s="1"/>
  <c r="L27" i="2"/>
  <c r="L28" i="2" s="1"/>
  <c r="L30" i="2" l="1"/>
  <c r="L57" i="2"/>
  <c r="U57" i="2"/>
  <c r="U59" i="2" s="1"/>
  <c r="I67" i="2" s="1"/>
  <c r="P59" i="2"/>
  <c r="L59" i="2" l="1"/>
  <c r="E67" i="2"/>
</calcChain>
</file>

<file path=xl/sharedStrings.xml><?xml version="1.0" encoding="utf-8"?>
<sst xmlns="http://schemas.openxmlformats.org/spreadsheetml/2006/main" count="144" uniqueCount="75">
  <si>
    <t># OF</t>
  </si>
  <si>
    <t>PERSONNEL</t>
  </si>
  <si>
    <t>MOS.</t>
  </si>
  <si>
    <t>FTE</t>
  </si>
  <si>
    <t>BUDGET</t>
  </si>
  <si>
    <t>Office Supplies</t>
  </si>
  <si>
    <t>TOTAL BUDGET</t>
  </si>
  <si>
    <t>CHANGE</t>
  </si>
  <si>
    <t>APPROVED</t>
  </si>
  <si>
    <t>REVISED</t>
  </si>
  <si>
    <t>Telephone</t>
  </si>
  <si>
    <t>Full-Time Staff</t>
  </si>
  <si>
    <t>Subtotal Full-Time Salaries</t>
  </si>
  <si>
    <t>Postage</t>
  </si>
  <si>
    <t>OTHER</t>
  </si>
  <si>
    <t>Total Other</t>
  </si>
  <si>
    <t>CONSULTANTS/SUBCONTRACTS</t>
  </si>
  <si>
    <t xml:space="preserve">INDIRECT COSTS* </t>
  </si>
  <si>
    <t>TRAVEL</t>
  </si>
  <si>
    <t>EQUIPMENT</t>
  </si>
  <si>
    <t>SUPPLIES</t>
  </si>
  <si>
    <t>Total Supplies</t>
  </si>
  <si>
    <t>Out-of-Town Staff Travel</t>
  </si>
  <si>
    <t>Total Travel</t>
  </si>
  <si>
    <t>A.</t>
  </si>
  <si>
    <t>B.</t>
  </si>
  <si>
    <t>C.</t>
  </si>
  <si>
    <t>D.</t>
  </si>
  <si>
    <t>F.</t>
  </si>
  <si>
    <t>G.</t>
  </si>
  <si>
    <t>E.</t>
  </si>
  <si>
    <t>* Indirect Costs: NICRA Required - Maximum of 15% of Salaries and EB</t>
  </si>
  <si>
    <t xml:space="preserve">** Administrative Costs =  </t>
  </si>
  <si>
    <t>** Administrative Costs Cap [10% of Total Budget] =</t>
  </si>
  <si>
    <t>$</t>
  </si>
  <si>
    <t>MONTHLY</t>
  </si>
  <si>
    <t>SALARY</t>
  </si>
  <si>
    <t>%</t>
  </si>
  <si>
    <t>ADMIN DOLLARS</t>
  </si>
  <si>
    <t xml:space="preserve"> </t>
  </si>
  <si>
    <t>Utilities</t>
  </si>
  <si>
    <t>Rent</t>
  </si>
  <si>
    <t>Program Supplies</t>
  </si>
  <si>
    <t>SAMPLE AGENCY, INC.</t>
  </si>
  <si>
    <t>Clinical Coordinator (V. Smith)</t>
  </si>
  <si>
    <t>Clinical Coordinator (B. Apple)</t>
  </si>
  <si>
    <t xml:space="preserve">Mental Health Clinician I (A. Helper) </t>
  </si>
  <si>
    <t>Mental Health Clinician (A. Helper)</t>
  </si>
  <si>
    <t>Mental Health Clinician (R. Ready)</t>
  </si>
  <si>
    <t>Mental Health Clinician II (R. Ready)</t>
  </si>
  <si>
    <t>Mental Health Clinician (J. Day)</t>
  </si>
  <si>
    <t xml:space="preserve">     COUNTY OF LOS ANGELES - DEPARTMENT OF PUBLIC HEALTH</t>
  </si>
  <si>
    <r>
      <t>HIV/AIDS (</t>
    </r>
    <r>
      <rPr>
        <b/>
        <sz val="14"/>
        <color rgb="FFFF0000"/>
        <rFont val="Arial"/>
        <family val="2"/>
      </rPr>
      <t>SERVICE CATEGORY</t>
    </r>
    <r>
      <rPr>
        <b/>
        <sz val="14"/>
        <rFont val="Arial"/>
        <family val="2"/>
      </rPr>
      <t>) SERVICES</t>
    </r>
  </si>
  <si>
    <t>DIVISION OF HIV AND STD PROGRAMS</t>
  </si>
  <si>
    <t>ADMIN %</t>
  </si>
  <si>
    <t>Total Full-Time Salaries &amp; Benefits</t>
  </si>
  <si>
    <t>Part-Time Staff</t>
  </si>
  <si>
    <t>Event Driver (A. Garcia)</t>
  </si>
  <si>
    <t>Event Driver (K. Smith)</t>
  </si>
  <si>
    <t xml:space="preserve">Full-Time Employee Benefits @ </t>
  </si>
  <si>
    <t>Subtotal Part-Time Salaries</t>
  </si>
  <si>
    <t>Total Part-Time Salaries &amp; Benefits</t>
  </si>
  <si>
    <t>Total Part-Time &amp; Part-Time Salaries &amp; Benefits</t>
  </si>
  <si>
    <t>Total Consultant</t>
  </si>
  <si>
    <t>ABC Company</t>
  </si>
  <si>
    <t>XYZ Company</t>
  </si>
  <si>
    <t>Printing/Duplication</t>
  </si>
  <si>
    <r>
      <t xml:space="preserve">CONTRACT </t>
    </r>
    <r>
      <rPr>
        <b/>
        <sz val="13"/>
        <color rgb="FFFF0000"/>
        <rFont val="Arial"/>
        <family val="2"/>
      </rPr>
      <t>H200000</t>
    </r>
    <r>
      <rPr>
        <b/>
        <sz val="13"/>
        <rFont val="Arial"/>
        <family val="2"/>
      </rPr>
      <t>, SCHEDULE</t>
    </r>
    <r>
      <rPr>
        <b/>
        <sz val="13"/>
        <color rgb="FFFF0000"/>
        <rFont val="Arial"/>
        <family val="2"/>
      </rPr>
      <t xml:space="preserve"> 99</t>
    </r>
  </si>
  <si>
    <t>March 1, 2016 through February 28, 2017</t>
  </si>
  <si>
    <t>Local Staff Travel (reimbursed at $0.54 per mile)</t>
  </si>
  <si>
    <t>New</t>
  </si>
  <si>
    <t>COUNTY OF LOS ANGELES - DEPARTMENT OF PUBLIC HEALTH</t>
  </si>
  <si>
    <t xml:space="preserve">Because this template has formulas to automatically calculate the revised budget for every budget line, please do not override any of the formulas. When making changes to Salary line costs, do so by changing the Monthly Salary, the # of Months, and the FTE column amounts, as needed. Any requested changes to the amounts for Travel, Equipment, Supplies, Other, or Consultants/Subcontractors should be made directly on the Change column lines. Also, the Indirect Cost calculation is formula driven so any changes should be tied to the new Indirect Cost rate percentage. </t>
  </si>
  <si>
    <t>BUDGET MODIFICATION TEMPLATE - POSTING INSTRUCTIONS</t>
  </si>
  <si>
    <t>revised 2/25/16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</si>
</sst>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0;[Red]#,##0"/>
    <numFmt numFmtId="166" formatCode="0.0000"/>
    <numFmt numFmtId="167" formatCode="0.000%"/>
  </numFmts>
  <fonts count="23" x14ac:knownFonts="1">
    <font>
      <sz val="12"/>
      <name val="Helv"/>
    </font>
    <font>
      <sz val="10"/>
      <name val="Arial"/>
      <family val="2"/>
    </font>
    <font>
      <b/>
      <sz val="14"/>
      <name val="Arial"/>
      <family val="2"/>
    </font>
    <font>
      <b/>
      <sz val="12"/>
      <name val="Arial"/>
      <family val="2"/>
    </font>
    <font>
      <b/>
      <sz val="12"/>
      <color indexed="10"/>
      <name val="Arial"/>
      <family val="2"/>
    </font>
    <font>
      <sz val="12"/>
      <name val="Arial"/>
      <family val="2"/>
    </font>
    <font>
      <sz val="10"/>
      <name val="Arial"/>
      <family val="2"/>
    </font>
    <font>
      <b/>
      <sz val="13"/>
      <name val="Arial"/>
      <family val="2"/>
    </font>
    <font>
      <sz val="13"/>
      <name val="Arial"/>
      <family val="2"/>
    </font>
    <font>
      <b/>
      <sz val="12"/>
      <name val="Helv"/>
    </font>
    <font>
      <b/>
      <sz val="10"/>
      <name val="Arial"/>
      <family val="2"/>
    </font>
    <font>
      <b/>
      <sz val="14"/>
      <color rgb="FFFF0000"/>
      <name val="Arial"/>
      <family val="2"/>
    </font>
    <font>
      <b/>
      <sz val="11"/>
      <name val="Arial"/>
      <family val="2"/>
    </font>
    <font>
      <b/>
      <u/>
      <sz val="12"/>
      <name val="Arial"/>
      <family val="2"/>
    </font>
    <font>
      <sz val="12"/>
      <color indexed="12"/>
      <name val="Arial"/>
      <family val="2"/>
    </font>
    <font>
      <sz val="13"/>
      <name val="Helv"/>
    </font>
    <font>
      <b/>
      <sz val="8"/>
      <name val="Arial"/>
      <family val="2"/>
    </font>
    <font>
      <sz val="12"/>
      <name val="Helv"/>
    </font>
    <font>
      <b/>
      <sz val="13"/>
      <color rgb="FFFF0000"/>
      <name val="Arial"/>
      <family val="2"/>
    </font>
    <font>
      <sz val="13"/>
      <color rgb="FFFF0000"/>
      <name val="Helv"/>
    </font>
    <font>
      <sz val="11"/>
      <color rgb="FF1F497D"/>
      <name val="Calibri"/>
      <family val="2"/>
    </font>
    <font>
      <sz val="14"/>
      <color rgb="FF1F497D"/>
      <name val="Calibri"/>
      <family val="2"/>
    </font>
    <font>
      <sz val="14"/>
      <name val="Arial"/>
      <family val="2"/>
    </font>
  </fonts>
  <fills count="2">
    <fill>
      <patternFill patternType="none"/>
    </fill>
    <fill>
      <patternFill patternType="gray125"/>
    </fill>
  </fills>
  <borders count="5">
    <border>
      <left/>
      <right/>
      <top/>
      <bottom/>
      <diagonal/>
    </border>
    <border>
      <left/>
      <right/>
      <top/>
      <bottom style="thin">
        <color indexed="8"/>
      </bottom>
      <diagonal/>
    </border>
    <border>
      <left/>
      <right/>
      <top style="thin">
        <color indexed="64"/>
      </top>
      <bottom/>
      <diagonal/>
    </border>
    <border>
      <left/>
      <right/>
      <top/>
      <bottom style="thin">
        <color indexed="64"/>
      </bottom>
      <diagonal/>
    </border>
    <border>
      <left/>
      <right/>
      <top style="double">
        <color indexed="64"/>
      </top>
      <bottom/>
      <diagonal/>
    </border>
  </borders>
  <cellStyleXfs count="4">
    <xf numFmtId="37" fontId="0" fillId="0" borderId="0"/>
    <xf numFmtId="44" fontId="1"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cellStyleXfs>
  <cellXfs count="179">
    <xf numFmtId="37" fontId="0" fillId="0" borderId="0" xfId="0"/>
    <xf numFmtId="37" fontId="3" fillId="0" borderId="0" xfId="0" applyFont="1" applyAlignment="1" applyProtection="1">
      <alignment horizontal="left"/>
    </xf>
    <xf numFmtId="37" fontId="3" fillId="0" borderId="0" xfId="0" applyFont="1"/>
    <xf numFmtId="37" fontId="3" fillId="0" borderId="0" xfId="0" applyFont="1" applyAlignment="1">
      <alignment horizontal="left"/>
    </xf>
    <xf numFmtId="37" fontId="4" fillId="0" borderId="0" xfId="0" applyFont="1"/>
    <xf numFmtId="5" fontId="3" fillId="0" borderId="0" xfId="0" applyNumberFormat="1" applyFont="1" applyProtection="1"/>
    <xf numFmtId="37" fontId="3" fillId="0" borderId="0" xfId="0" applyNumberFormat="1" applyFont="1" applyProtection="1"/>
    <xf numFmtId="5" fontId="3" fillId="0" borderId="0" xfId="0" applyNumberFormat="1" applyFont="1"/>
    <xf numFmtId="14" fontId="5" fillId="0" borderId="0" xfId="0" quotePrefix="1" applyNumberFormat="1" applyFont="1" applyAlignment="1" applyProtection="1">
      <alignment horizontal="left"/>
    </xf>
    <xf numFmtId="5" fontId="3" fillId="0" borderId="0" xfId="0" applyNumberFormat="1" applyFont="1" applyBorder="1" applyProtection="1"/>
    <xf numFmtId="5" fontId="3" fillId="0" borderId="0" xfId="0" applyNumberFormat="1" applyFont="1" applyBorder="1"/>
    <xf numFmtId="37" fontId="3" fillId="0" borderId="0" xfId="0" applyNumberFormat="1" applyFont="1" applyBorder="1" applyProtection="1"/>
    <xf numFmtId="37" fontId="3" fillId="0" borderId="0" xfId="0" applyFont="1" applyBorder="1" applyAlignment="1" applyProtection="1">
      <alignment horizontal="fill"/>
    </xf>
    <xf numFmtId="37" fontId="3" fillId="0" borderId="0" xfId="0" applyFont="1" applyBorder="1"/>
    <xf numFmtId="37" fontId="6" fillId="0" borderId="0" xfId="0" applyFont="1"/>
    <xf numFmtId="37" fontId="7" fillId="0" borderId="0" xfId="0" applyFont="1"/>
    <xf numFmtId="37" fontId="8" fillId="0" borderId="0" xfId="0" applyFont="1"/>
    <xf numFmtId="9" fontId="3" fillId="0" borderId="0" xfId="0" applyNumberFormat="1" applyFont="1"/>
    <xf numFmtId="3" fontId="3" fillId="0" borderId="0" xfId="0" applyNumberFormat="1" applyFont="1"/>
    <xf numFmtId="37" fontId="12" fillId="0" borderId="0" xfId="0" applyFont="1"/>
    <xf numFmtId="37" fontId="12" fillId="0" borderId="0" xfId="0" applyFont="1" applyAlignment="1" applyProtection="1">
      <alignment horizontal="center"/>
    </xf>
    <xf numFmtId="9" fontId="12" fillId="0" borderId="0" xfId="0" applyNumberFormat="1" applyFont="1" applyBorder="1" applyAlignment="1">
      <alignment horizontal="center" wrapText="1"/>
    </xf>
    <xf numFmtId="37" fontId="12" fillId="0" borderId="1" xfId="0" applyFont="1" applyBorder="1"/>
    <xf numFmtId="37" fontId="12" fillId="0" borderId="1" xfId="0" applyFont="1" applyBorder="1" applyAlignment="1" applyProtection="1">
      <alignment horizontal="center"/>
    </xf>
    <xf numFmtId="37" fontId="12" fillId="0" borderId="3" xfId="0" applyFont="1" applyBorder="1" applyAlignment="1" applyProtection="1">
      <alignment horizontal="center"/>
    </xf>
    <xf numFmtId="9" fontId="12" fillId="0" borderId="3" xfId="0" applyNumberFormat="1" applyFont="1" applyBorder="1" applyAlignment="1">
      <alignment horizontal="center" wrapText="1"/>
    </xf>
    <xf numFmtId="37" fontId="3" fillId="0" borderId="1" xfId="0" applyFont="1" applyBorder="1" applyAlignment="1" applyProtection="1">
      <alignment horizontal="left"/>
    </xf>
    <xf numFmtId="37" fontId="3" fillId="0" borderId="1" xfId="0" applyFont="1" applyBorder="1"/>
    <xf numFmtId="37" fontId="13" fillId="0" borderId="0" xfId="0" applyFont="1"/>
    <xf numFmtId="37" fontId="5" fillId="0" borderId="0" xfId="0" applyFont="1" applyAlignment="1" applyProtection="1">
      <alignment horizontal="right"/>
      <protection locked="0"/>
    </xf>
    <xf numFmtId="37" fontId="5" fillId="0" borderId="0" xfId="0" applyFont="1" applyAlignment="1" applyProtection="1">
      <alignment horizontal="left"/>
      <protection locked="0"/>
    </xf>
    <xf numFmtId="37" fontId="5" fillId="0" borderId="0" xfId="0" applyFont="1" applyProtection="1">
      <protection locked="0"/>
    </xf>
    <xf numFmtId="0" fontId="5" fillId="0" borderId="0" xfId="0" applyNumberFormat="1" applyFont="1" applyAlignment="1" applyProtection="1">
      <alignment horizontal="center" vertical="center"/>
      <protection locked="0"/>
    </xf>
    <xf numFmtId="166" fontId="5" fillId="0" borderId="0" xfId="0" applyNumberFormat="1" applyFont="1" applyProtection="1">
      <protection locked="0"/>
    </xf>
    <xf numFmtId="38" fontId="5" fillId="0" borderId="0" xfId="0" applyNumberFormat="1" applyFont="1" applyProtection="1">
      <protection locked="0"/>
    </xf>
    <xf numFmtId="38" fontId="5" fillId="0" borderId="0" xfId="0" applyNumberFormat="1" applyFont="1" applyProtection="1"/>
    <xf numFmtId="37" fontId="5" fillId="0" borderId="0" xfId="0" applyFont="1" applyAlignment="1">
      <alignment horizontal="right"/>
    </xf>
    <xf numFmtId="5" fontId="5" fillId="0" borderId="0" xfId="0" applyNumberFormat="1" applyFont="1" applyProtection="1"/>
    <xf numFmtId="5" fontId="5" fillId="0" borderId="0" xfId="0" applyNumberFormat="1" applyFont="1" applyAlignment="1" applyProtection="1">
      <alignment horizontal="right"/>
      <protection locked="0"/>
    </xf>
    <xf numFmtId="9" fontId="5" fillId="0" borderId="0" xfId="0" applyNumberFormat="1" applyFont="1" applyProtection="1">
      <protection locked="0"/>
    </xf>
    <xf numFmtId="9" fontId="5" fillId="0" borderId="0" xfId="0" applyNumberFormat="1" applyFont="1"/>
    <xf numFmtId="9" fontId="5" fillId="0" borderId="0" xfId="0" applyNumberFormat="1" applyFont="1" applyAlignment="1">
      <alignment horizontal="right"/>
    </xf>
    <xf numFmtId="3" fontId="5" fillId="0" borderId="0" xfId="0" applyNumberFormat="1" applyFont="1" applyAlignment="1">
      <alignment horizontal="right"/>
    </xf>
    <xf numFmtId="37" fontId="5" fillId="0" borderId="0" xfId="0" applyFont="1"/>
    <xf numFmtId="37" fontId="3" fillId="0" borderId="0" xfId="0" applyFont="1" applyProtection="1">
      <protection locked="0"/>
    </xf>
    <xf numFmtId="37" fontId="3" fillId="0" borderId="0" xfId="0" applyFont="1" applyAlignment="1" applyProtection="1">
      <alignment horizontal="left"/>
      <protection locked="0"/>
    </xf>
    <xf numFmtId="166" fontId="3" fillId="0" borderId="0" xfId="0" applyNumberFormat="1" applyFont="1" applyProtection="1">
      <protection locked="0"/>
    </xf>
    <xf numFmtId="37" fontId="3" fillId="0" borderId="2" xfId="0" applyFont="1" applyBorder="1" applyAlignment="1" applyProtection="1">
      <alignment horizontal="right"/>
      <protection locked="0"/>
    </xf>
    <xf numFmtId="38" fontId="3" fillId="0" borderId="2" xfId="0" applyNumberFormat="1" applyFont="1" applyBorder="1" applyProtection="1">
      <protection locked="0"/>
    </xf>
    <xf numFmtId="38" fontId="3" fillId="0" borderId="0" xfId="0" applyNumberFormat="1" applyFont="1" applyProtection="1"/>
    <xf numFmtId="37" fontId="3" fillId="0" borderId="2" xfId="0" applyFont="1" applyBorder="1" applyAlignment="1">
      <alignment horizontal="right"/>
    </xf>
    <xf numFmtId="38" fontId="3" fillId="0" borderId="2" xfId="0" applyNumberFormat="1" applyFont="1" applyBorder="1" applyProtection="1"/>
    <xf numFmtId="38" fontId="3" fillId="0" borderId="0" xfId="0" applyNumberFormat="1" applyFont="1" applyBorder="1" applyProtection="1">
      <protection locked="0"/>
    </xf>
    <xf numFmtId="9" fontId="3" fillId="0" borderId="0" xfId="0" applyNumberFormat="1" applyFont="1" applyProtection="1">
      <protection locked="0"/>
    </xf>
    <xf numFmtId="9" fontId="3" fillId="0" borderId="0" xfId="0" applyNumberFormat="1" applyFont="1" applyAlignment="1">
      <alignment horizontal="right"/>
    </xf>
    <xf numFmtId="3" fontId="5" fillId="0" borderId="2" xfId="0" applyNumberFormat="1" applyFont="1" applyBorder="1" applyAlignment="1">
      <alignment horizontal="right"/>
    </xf>
    <xf numFmtId="10" fontId="3" fillId="0" borderId="0" xfId="0" applyNumberFormat="1" applyFont="1" applyProtection="1">
      <protection locked="0"/>
    </xf>
    <xf numFmtId="37" fontId="3" fillId="0" borderId="0" xfId="0" applyFont="1" applyAlignment="1" applyProtection="1">
      <alignment horizontal="right"/>
      <protection locked="0"/>
    </xf>
    <xf numFmtId="38" fontId="3" fillId="0" borderId="0" xfId="0" applyNumberFormat="1" applyFont="1" applyProtection="1">
      <protection locked="0"/>
    </xf>
    <xf numFmtId="37" fontId="3" fillId="0" borderId="0" xfId="0" applyFont="1" applyAlignment="1">
      <alignment horizontal="right"/>
    </xf>
    <xf numFmtId="9" fontId="3" fillId="0" borderId="3" xfId="0" applyNumberFormat="1" applyFont="1" applyBorder="1" applyAlignment="1">
      <alignment horizontal="right"/>
    </xf>
    <xf numFmtId="164" fontId="3" fillId="0" borderId="2" xfId="0" applyNumberFormat="1" applyFont="1" applyBorder="1" applyAlignment="1">
      <alignment horizontal="right"/>
    </xf>
    <xf numFmtId="164" fontId="3" fillId="0" borderId="0" xfId="0" applyNumberFormat="1" applyFont="1"/>
    <xf numFmtId="164" fontId="3" fillId="0" borderId="2" xfId="0" applyNumberFormat="1" applyFont="1" applyBorder="1" applyAlignment="1" applyProtection="1">
      <alignment horizontal="right"/>
      <protection locked="0"/>
    </xf>
    <xf numFmtId="3" fontId="3" fillId="0" borderId="0" xfId="0" applyNumberFormat="1" applyFont="1" applyAlignment="1">
      <alignment horizontal="right"/>
    </xf>
    <xf numFmtId="38" fontId="3" fillId="0" borderId="0" xfId="0" applyNumberFormat="1" applyFont="1"/>
    <xf numFmtId="37" fontId="5" fillId="0" borderId="0" xfId="0" applyFont="1" applyAlignment="1" applyProtection="1">
      <alignment horizontal="right"/>
    </xf>
    <xf numFmtId="9" fontId="5" fillId="0" borderId="3" xfId="0" applyNumberFormat="1" applyFont="1" applyBorder="1" applyAlignment="1">
      <alignment horizontal="right"/>
    </xf>
    <xf numFmtId="38" fontId="3" fillId="0" borderId="0" xfId="0" applyNumberFormat="1" applyFont="1" applyBorder="1" applyProtection="1"/>
    <xf numFmtId="5" fontId="3" fillId="0" borderId="2" xfId="0" applyNumberFormat="1" applyFont="1" applyBorder="1" applyAlignment="1" applyProtection="1">
      <alignment horizontal="right"/>
    </xf>
    <xf numFmtId="5" fontId="3" fillId="0" borderId="2" xfId="0" applyNumberFormat="1" applyFont="1" applyBorder="1" applyAlignment="1" applyProtection="1">
      <alignment horizontal="right"/>
      <protection locked="0"/>
    </xf>
    <xf numFmtId="165" fontId="3" fillId="0" borderId="2" xfId="0" applyNumberFormat="1" applyFont="1" applyBorder="1" applyAlignment="1" applyProtection="1">
      <alignment horizontal="right"/>
    </xf>
    <xf numFmtId="37" fontId="14" fillId="0" borderId="0" xfId="0" applyFont="1" applyAlignment="1" applyProtection="1">
      <alignment horizontal="left"/>
    </xf>
    <xf numFmtId="5" fontId="5" fillId="0" borderId="0" xfId="0" applyNumberFormat="1" applyFont="1" applyAlignment="1">
      <alignment horizontal="right"/>
    </xf>
    <xf numFmtId="5" fontId="5" fillId="0" borderId="0" xfId="0" applyNumberFormat="1" applyFont="1"/>
    <xf numFmtId="5" fontId="5" fillId="0" borderId="0" xfId="0" applyNumberFormat="1" applyFont="1" applyAlignment="1" applyProtection="1">
      <alignment horizontal="right"/>
    </xf>
    <xf numFmtId="37" fontId="5" fillId="0" borderId="0" xfId="0" applyFont="1" applyBorder="1" applyAlignment="1" applyProtection="1">
      <alignment horizontal="right"/>
      <protection locked="0"/>
    </xf>
    <xf numFmtId="38" fontId="5" fillId="0" borderId="0" xfId="0" applyNumberFormat="1" applyFont="1" applyBorder="1" applyProtection="1">
      <protection locked="0"/>
    </xf>
    <xf numFmtId="38" fontId="5" fillId="0" borderId="0" xfId="0" applyNumberFormat="1" applyFont="1" applyBorder="1" applyProtection="1"/>
    <xf numFmtId="37" fontId="5" fillId="0" borderId="0" xfId="0" applyFont="1" applyBorder="1" applyAlignment="1">
      <alignment horizontal="right"/>
    </xf>
    <xf numFmtId="37" fontId="5" fillId="0" borderId="0" xfId="0" applyFont="1" applyBorder="1"/>
    <xf numFmtId="9" fontId="5" fillId="0" borderId="0" xfId="0" applyNumberFormat="1" applyFont="1" applyBorder="1" applyAlignment="1">
      <alignment horizontal="right"/>
    </xf>
    <xf numFmtId="37" fontId="3" fillId="0" borderId="0" xfId="0" applyFont="1" applyBorder="1" applyAlignment="1" applyProtection="1">
      <alignment horizontal="right"/>
      <protection locked="0"/>
    </xf>
    <xf numFmtId="38" fontId="3" fillId="0" borderId="0" xfId="1" applyNumberFormat="1" applyFont="1" applyBorder="1" applyProtection="1">
      <protection locked="0"/>
    </xf>
    <xf numFmtId="38" fontId="3" fillId="0" borderId="0" xfId="1" applyNumberFormat="1" applyFont="1" applyBorder="1" applyProtection="1"/>
    <xf numFmtId="37" fontId="3" fillId="0" borderId="0" xfId="0" applyFont="1" applyBorder="1" applyAlignment="1">
      <alignment horizontal="right"/>
    </xf>
    <xf numFmtId="9" fontId="3" fillId="0" borderId="0" xfId="0" applyNumberFormat="1" applyFont="1" applyBorder="1" applyAlignment="1">
      <alignment horizontal="right"/>
    </xf>
    <xf numFmtId="37" fontId="14" fillId="0" borderId="0" xfId="0" applyFont="1" applyAlignment="1" applyProtection="1">
      <alignment horizontal="left"/>
      <protection locked="0"/>
    </xf>
    <xf numFmtId="38" fontId="3" fillId="0" borderId="0" xfId="1" applyNumberFormat="1" applyFont="1" applyProtection="1">
      <protection locked="0"/>
    </xf>
    <xf numFmtId="38" fontId="3" fillId="0" borderId="0" xfId="1" applyNumberFormat="1" applyFont="1" applyProtection="1"/>
    <xf numFmtId="37" fontId="3" fillId="0" borderId="4" xfId="0" applyFont="1" applyBorder="1" applyAlignment="1" applyProtection="1">
      <alignment horizontal="right"/>
      <protection locked="0"/>
    </xf>
    <xf numFmtId="38" fontId="3" fillId="0" borderId="4" xfId="0" applyNumberFormat="1" applyFont="1" applyBorder="1" applyProtection="1">
      <protection locked="0"/>
    </xf>
    <xf numFmtId="5" fontId="3" fillId="0" borderId="4" xfId="0" applyNumberFormat="1" applyFont="1" applyBorder="1" applyAlignment="1">
      <alignment horizontal="right"/>
    </xf>
    <xf numFmtId="5" fontId="3" fillId="0" borderId="4" xfId="0" applyNumberFormat="1" applyFont="1" applyBorder="1" applyAlignment="1" applyProtection="1">
      <alignment horizontal="right"/>
      <protection locked="0"/>
    </xf>
    <xf numFmtId="9" fontId="3" fillId="0" borderId="4" xfId="0" applyNumberFormat="1" applyFont="1" applyBorder="1" applyAlignment="1">
      <alignment horizontal="right"/>
    </xf>
    <xf numFmtId="5" fontId="3" fillId="0" borderId="0" xfId="0" applyNumberFormat="1" applyFont="1" applyBorder="1" applyAlignment="1">
      <alignment horizontal="right"/>
    </xf>
    <xf numFmtId="5" fontId="3" fillId="0" borderId="0" xfId="0" applyNumberFormat="1" applyFont="1" applyBorder="1" applyAlignment="1" applyProtection="1">
      <alignment horizontal="right"/>
      <protection locked="0"/>
    </xf>
    <xf numFmtId="38" fontId="3" fillId="0" borderId="0" xfId="0" applyNumberFormat="1" applyFont="1" applyBorder="1" applyAlignment="1" applyProtection="1">
      <alignment horizontal="right"/>
    </xf>
    <xf numFmtId="37" fontId="10" fillId="0" borderId="0" xfId="0" applyFont="1" applyAlignment="1" applyProtection="1">
      <alignment horizontal="left"/>
      <protection locked="0"/>
    </xf>
    <xf numFmtId="37" fontId="10" fillId="0" borderId="0" xfId="0" applyFont="1" applyProtection="1">
      <protection locked="0"/>
    </xf>
    <xf numFmtId="10" fontId="10" fillId="0" borderId="0" xfId="0" applyNumberFormat="1" applyFont="1" applyAlignment="1" applyProtection="1">
      <alignment horizontal="left"/>
      <protection locked="0"/>
    </xf>
    <xf numFmtId="9" fontId="16" fillId="0" borderId="0" xfId="0" applyNumberFormat="1" applyFont="1"/>
    <xf numFmtId="5" fontId="5" fillId="0" borderId="0" xfId="0" applyNumberFormat="1" applyFont="1" applyProtection="1">
      <protection locked="0"/>
    </xf>
    <xf numFmtId="164" fontId="3" fillId="0" borderId="0" xfId="0" applyNumberFormat="1" applyFont="1" applyBorder="1" applyAlignment="1">
      <alignment horizontal="right"/>
    </xf>
    <xf numFmtId="164" fontId="3" fillId="0" borderId="0" xfId="0" applyNumberFormat="1" applyFont="1" applyBorder="1" applyAlignment="1" applyProtection="1">
      <alignment horizontal="right"/>
      <protection locked="0"/>
    </xf>
    <xf numFmtId="9" fontId="5" fillId="0" borderId="0" xfId="0" applyNumberFormat="1" applyFont="1" applyBorder="1" applyProtection="1">
      <protection locked="0"/>
    </xf>
    <xf numFmtId="9" fontId="3" fillId="0" borderId="0" xfId="0" applyNumberFormat="1" applyFont="1" applyBorder="1" applyProtection="1">
      <protection locked="0"/>
    </xf>
    <xf numFmtId="3" fontId="5" fillId="0" borderId="0" xfId="0" applyNumberFormat="1" applyFont="1" applyBorder="1" applyAlignment="1">
      <alignment horizontal="right"/>
    </xf>
    <xf numFmtId="167" fontId="3" fillId="0" borderId="0" xfId="2" applyNumberFormat="1" applyFont="1" applyBorder="1" applyProtection="1">
      <protection locked="0"/>
    </xf>
    <xf numFmtId="37" fontId="3" fillId="0" borderId="3" xfId="0" applyFont="1" applyBorder="1" applyAlignment="1" applyProtection="1">
      <alignment horizontal="right"/>
      <protection locked="0"/>
    </xf>
    <xf numFmtId="9" fontId="3" fillId="0" borderId="0" xfId="2" applyFont="1"/>
    <xf numFmtId="38" fontId="5" fillId="0" borderId="3" xfId="0" applyNumberFormat="1" applyFont="1" applyBorder="1" applyProtection="1"/>
    <xf numFmtId="43" fontId="3" fillId="0" borderId="0" xfId="3" applyFont="1" applyAlignment="1">
      <alignment horizontal="right"/>
    </xf>
    <xf numFmtId="38" fontId="5" fillId="0" borderId="0" xfId="1" applyNumberFormat="1" applyFont="1" applyBorder="1" applyProtection="1">
      <protection locked="0"/>
    </xf>
    <xf numFmtId="38" fontId="5" fillId="0" borderId="3" xfId="1" applyNumberFormat="1" applyFont="1" applyBorder="1" applyProtection="1">
      <protection locked="0"/>
    </xf>
    <xf numFmtId="10" fontId="12" fillId="0" borderId="0" xfId="0" applyNumberFormat="1" applyFont="1" applyAlignment="1" applyProtection="1">
      <alignment horizontal="left"/>
    </xf>
    <xf numFmtId="3" fontId="3" fillId="0" borderId="0" xfId="0" applyNumberFormat="1" applyFont="1" applyBorder="1" applyAlignment="1">
      <alignment horizontal="right"/>
    </xf>
    <xf numFmtId="3" fontId="3" fillId="0" borderId="3" xfId="0" applyNumberFormat="1" applyFont="1" applyBorder="1" applyAlignment="1">
      <alignment horizontal="right"/>
    </xf>
    <xf numFmtId="37" fontId="5" fillId="0" borderId="0" xfId="0" applyFont="1" applyAlignment="1" applyProtection="1">
      <alignment horizontal="left"/>
    </xf>
    <xf numFmtId="9" fontId="3" fillId="0" borderId="0" xfId="0" applyNumberFormat="1" applyFont="1" applyBorder="1"/>
    <xf numFmtId="3" fontId="3" fillId="0" borderId="0" xfId="0" applyNumberFormat="1" applyFont="1" applyBorder="1"/>
    <xf numFmtId="37" fontId="12" fillId="0" borderId="0" xfId="0" applyFont="1" applyBorder="1" applyAlignment="1" applyProtection="1">
      <alignment horizontal="center"/>
    </xf>
    <xf numFmtId="37" fontId="12" fillId="0" borderId="0" xfId="0" applyFont="1" applyBorder="1"/>
    <xf numFmtId="37" fontId="3" fillId="0" borderId="0" xfId="0" applyFont="1" applyBorder="1" applyAlignment="1" applyProtection="1">
      <alignment horizontal="left"/>
    </xf>
    <xf numFmtId="37" fontId="13" fillId="0" borderId="0" xfId="0" applyFont="1" applyBorder="1"/>
    <xf numFmtId="37" fontId="5" fillId="0" borderId="0" xfId="0" applyFont="1" applyBorder="1" applyAlignment="1" applyProtection="1">
      <alignment horizontal="left"/>
      <protection locked="0"/>
    </xf>
    <xf numFmtId="37" fontId="5" fillId="0" borderId="0" xfId="0" applyFont="1" applyBorder="1" applyProtection="1">
      <protection locked="0"/>
    </xf>
    <xf numFmtId="5" fontId="5" fillId="0" borderId="0" xfId="0" applyNumberFormat="1" applyFont="1" applyBorder="1" applyProtection="1">
      <protection locked="0"/>
    </xf>
    <xf numFmtId="0" fontId="5" fillId="0" borderId="0" xfId="0" applyNumberFormat="1" applyFont="1" applyBorder="1" applyAlignment="1" applyProtection="1">
      <alignment horizontal="center" vertical="center"/>
      <protection locked="0"/>
    </xf>
    <xf numFmtId="166" fontId="5" fillId="0" borderId="0" xfId="0" applyNumberFormat="1" applyFont="1" applyBorder="1" applyProtection="1">
      <protection locked="0"/>
    </xf>
    <xf numFmtId="5" fontId="5" fillId="0" borderId="0" xfId="0" applyNumberFormat="1" applyFont="1" applyBorder="1" applyProtection="1"/>
    <xf numFmtId="5" fontId="5" fillId="0" borderId="0" xfId="0" applyNumberFormat="1" applyFont="1" applyBorder="1" applyAlignment="1" applyProtection="1">
      <alignment horizontal="right"/>
      <protection locked="0"/>
    </xf>
    <xf numFmtId="9" fontId="5" fillId="0" borderId="0" xfId="0" applyNumberFormat="1" applyFont="1" applyBorder="1"/>
    <xf numFmtId="37" fontId="3" fillId="0" borderId="0" xfId="0" applyFont="1" applyBorder="1" applyProtection="1">
      <protection locked="0"/>
    </xf>
    <xf numFmtId="37" fontId="3" fillId="0" borderId="0" xfId="0" applyFont="1" applyBorder="1" applyAlignment="1" applyProtection="1">
      <alignment horizontal="left"/>
      <protection locked="0"/>
    </xf>
    <xf numFmtId="166" fontId="3" fillId="0" borderId="0" xfId="0" applyNumberFormat="1" applyFont="1" applyBorder="1" applyProtection="1">
      <protection locked="0"/>
    </xf>
    <xf numFmtId="37" fontId="10" fillId="0" borderId="0" xfId="0" applyFont="1" applyBorder="1" applyAlignment="1" applyProtection="1">
      <alignment horizontal="left"/>
      <protection locked="0"/>
    </xf>
    <xf numFmtId="37" fontId="10" fillId="0" borderId="0" xfId="0" applyFont="1" applyBorder="1" applyProtection="1">
      <protection locked="0"/>
    </xf>
    <xf numFmtId="10" fontId="10" fillId="0" borderId="0" xfId="0" applyNumberFormat="1" applyFont="1" applyBorder="1" applyAlignment="1" applyProtection="1">
      <alignment horizontal="left"/>
      <protection locked="0"/>
    </xf>
    <xf numFmtId="10" fontId="3" fillId="0" borderId="0" xfId="0" applyNumberFormat="1" applyFont="1" applyBorder="1" applyProtection="1">
      <protection locked="0"/>
    </xf>
    <xf numFmtId="164" fontId="3" fillId="0" borderId="0" xfId="0" applyNumberFormat="1" applyFont="1" applyBorder="1"/>
    <xf numFmtId="38" fontId="3" fillId="0" borderId="0" xfId="0" applyNumberFormat="1" applyFont="1" applyBorder="1"/>
    <xf numFmtId="37" fontId="5" fillId="0" borderId="0" xfId="0" applyFont="1" applyBorder="1" applyAlignment="1" applyProtection="1">
      <alignment horizontal="right"/>
    </xf>
    <xf numFmtId="37" fontId="5" fillId="0" borderId="0" xfId="0" applyFont="1" applyBorder="1" applyAlignment="1" applyProtection="1">
      <alignment horizontal="left"/>
    </xf>
    <xf numFmtId="5" fontId="3" fillId="0" borderId="0" xfId="0" applyNumberFormat="1" applyFont="1" applyBorder="1" applyAlignment="1" applyProtection="1">
      <alignment horizontal="right"/>
    </xf>
    <xf numFmtId="165" fontId="3" fillId="0" borderId="0" xfId="0" applyNumberFormat="1" applyFont="1" applyBorder="1" applyAlignment="1" applyProtection="1">
      <alignment horizontal="right"/>
    </xf>
    <xf numFmtId="37" fontId="14" fillId="0" borderId="0" xfId="0" applyFont="1" applyBorder="1" applyAlignment="1" applyProtection="1">
      <alignment horizontal="left"/>
    </xf>
    <xf numFmtId="5" fontId="5" fillId="0" borderId="0" xfId="0" applyNumberFormat="1" applyFont="1" applyBorder="1" applyAlignment="1">
      <alignment horizontal="right"/>
    </xf>
    <xf numFmtId="5" fontId="5" fillId="0" borderId="0" xfId="0" applyNumberFormat="1" applyFont="1" applyBorder="1"/>
    <xf numFmtId="5" fontId="5" fillId="0" borderId="0" xfId="0" applyNumberFormat="1" applyFont="1" applyBorder="1" applyAlignment="1" applyProtection="1">
      <alignment horizontal="right"/>
    </xf>
    <xf numFmtId="37" fontId="14" fillId="0" borderId="0" xfId="0" applyFont="1" applyBorder="1" applyAlignment="1" applyProtection="1">
      <alignment horizontal="left"/>
      <protection locked="0"/>
    </xf>
    <xf numFmtId="43" fontId="3" fillId="0" borderId="0" xfId="3" applyFont="1" applyBorder="1" applyAlignment="1">
      <alignment horizontal="right"/>
    </xf>
    <xf numFmtId="9" fontId="3" fillId="0" borderId="0" xfId="2" applyFont="1" applyBorder="1"/>
    <xf numFmtId="10" fontId="12" fillId="0" borderId="0" xfId="0" applyNumberFormat="1" applyFont="1" applyBorder="1" applyAlignment="1" applyProtection="1">
      <alignment horizontal="left"/>
    </xf>
    <xf numFmtId="37" fontId="20" fillId="0" borderId="0" xfId="0" applyFont="1" applyAlignment="1">
      <alignment vertical="center"/>
    </xf>
    <xf numFmtId="37" fontId="21" fillId="0" borderId="0" xfId="0" applyFont="1" applyAlignment="1">
      <alignment wrapText="1"/>
    </xf>
    <xf numFmtId="10" fontId="3" fillId="0" borderId="0" xfId="2" applyNumberFormat="1" applyFont="1"/>
    <xf numFmtId="9" fontId="10" fillId="0" borderId="0" xfId="0" applyNumberFormat="1" applyFont="1" applyBorder="1" applyAlignment="1">
      <alignment horizontal="center" wrapText="1"/>
    </xf>
    <xf numFmtId="9" fontId="10" fillId="0" borderId="3" xfId="0" applyNumberFormat="1" applyFont="1" applyBorder="1" applyAlignment="1">
      <alignment horizontal="center" wrapText="1"/>
    </xf>
    <xf numFmtId="3" fontId="12" fillId="0" borderId="0" xfId="0" applyNumberFormat="1" applyFont="1" applyBorder="1" applyAlignment="1">
      <alignment horizontal="center" wrapText="1"/>
    </xf>
    <xf numFmtId="3" fontId="12" fillId="0" borderId="3" xfId="0" applyNumberFormat="1" applyFont="1" applyBorder="1" applyAlignment="1">
      <alignment horizontal="center" wrapText="1"/>
    </xf>
    <xf numFmtId="37" fontId="5" fillId="0" borderId="0" xfId="0" applyFont="1" applyAlignment="1" applyProtection="1">
      <alignment horizontal="left"/>
    </xf>
    <xf numFmtId="37" fontId="0" fillId="0" borderId="0" xfId="0" applyFont="1" applyAlignment="1"/>
    <xf numFmtId="6" fontId="9" fillId="0" borderId="0" xfId="0" applyNumberFormat="1" applyFont="1" applyAlignment="1">
      <alignment horizontal="right"/>
    </xf>
    <xf numFmtId="37" fontId="18" fillId="0" borderId="0" xfId="0" applyFont="1" applyAlignment="1">
      <alignment horizontal="center"/>
    </xf>
    <xf numFmtId="37" fontId="19" fillId="0" borderId="0" xfId="0" applyFont="1" applyAlignment="1"/>
    <xf numFmtId="37" fontId="2" fillId="0" borderId="0" xfId="0" applyFont="1" applyAlignment="1">
      <alignment horizontal="center"/>
    </xf>
    <xf numFmtId="37" fontId="0" fillId="0" borderId="0" xfId="0" applyAlignment="1"/>
    <xf numFmtId="37" fontId="7" fillId="0" borderId="0" xfId="0" applyFont="1" applyAlignment="1">
      <alignment horizontal="center"/>
    </xf>
    <xf numFmtId="37" fontId="15" fillId="0" borderId="0" xfId="0" applyFont="1" applyAlignment="1"/>
    <xf numFmtId="37" fontId="18" fillId="0" borderId="0" xfId="0" applyFont="1" applyBorder="1" applyAlignment="1">
      <alignment horizontal="center"/>
    </xf>
    <xf numFmtId="37" fontId="19" fillId="0" borderId="0" xfId="0" applyFont="1" applyBorder="1" applyAlignment="1"/>
    <xf numFmtId="37" fontId="5" fillId="0" borderId="0" xfId="0" applyFont="1" applyBorder="1" applyAlignment="1" applyProtection="1">
      <alignment horizontal="left"/>
    </xf>
    <xf numFmtId="37" fontId="0" fillId="0" borderId="0" xfId="0" applyFont="1" applyBorder="1" applyAlignment="1"/>
    <xf numFmtId="6" fontId="9" fillId="0" borderId="0" xfId="0" applyNumberFormat="1" applyFont="1" applyBorder="1" applyAlignment="1">
      <alignment horizontal="right"/>
    </xf>
    <xf numFmtId="37" fontId="22" fillId="0" borderId="0" xfId="0" applyFont="1" applyAlignment="1"/>
    <xf numFmtId="37" fontId="7" fillId="0" borderId="0" xfId="0" applyFont="1" applyAlignment="1"/>
    <xf numFmtId="37" fontId="7" fillId="0" borderId="0" xfId="0" applyFont="1" applyBorder="1" applyAlignment="1">
      <alignment horizontal="center"/>
    </xf>
    <xf numFmtId="37" fontId="15" fillId="0" borderId="0" xfId="0" applyFont="1" applyBorder="1" applyAlignment="1"/>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dimension ref="A1:V77"/>
  <sheetViews>
    <sheetView showGridLines="0" tabSelected="1" view="pageBreakPreview" zoomScale="120" zoomScaleSheetLayoutView="120" workbookViewId="0">
      <selection activeCell="U27" sqref="U27"/>
    </sheetView>
  </sheetViews>
  <sheetFormatPr defaultColWidth="9.77734375" defaultRowHeight="15.75" x14ac:dyDescent="0.25"/>
  <cols>
    <col min="1" max="1" width="3.44140625" style="2" customWidth="1"/>
    <col min="2" max="2" width="17.21875" style="2" customWidth="1"/>
    <col min="3" max="3" width="26.109375" style="2" customWidth="1"/>
    <col min="4" max="4" width="13" style="2" customWidth="1"/>
    <col min="5" max="5" width="6.21875" style="2" customWidth="1"/>
    <col min="6" max="6" width="9" style="2" customWidth="1"/>
    <col min="7" max="7" width="1.77734375" style="2" customWidth="1"/>
    <col min="8" max="8" width="2.77734375" style="2" customWidth="1"/>
    <col min="9" max="9" width="11.109375" style="2" customWidth="1"/>
    <col min="10" max="10" width="1.77734375" style="2" customWidth="1"/>
    <col min="11" max="11" width="2.6640625" style="2" customWidth="1"/>
    <col min="12" max="12" width="11.21875" style="2" customWidth="1"/>
    <col min="13" max="13" width="1.77734375" style="2" hidden="1" customWidth="1"/>
    <col min="14" max="14" width="2" style="2" customWidth="1"/>
    <col min="15" max="15" width="3.5546875" style="2" customWidth="1"/>
    <col min="16" max="16" width="10.33203125" style="2" customWidth="1"/>
    <col min="17" max="17" width="1.88671875" style="2" customWidth="1"/>
    <col min="18" max="18" width="7.44140625" style="17" customWidth="1"/>
    <col min="19" max="19" width="1.77734375" style="17" customWidth="1"/>
    <col min="20" max="20" width="2.33203125" style="17" customWidth="1"/>
    <col min="21" max="21" width="10.6640625" style="18" customWidth="1"/>
    <col min="22" max="22" width="2.21875" style="2" customWidth="1"/>
    <col min="23" max="16384" width="9.77734375" style="2"/>
  </cols>
  <sheetData>
    <row r="1" spans="1:22" ht="18" x14ac:dyDescent="0.25">
      <c r="A1" s="166" t="s">
        <v>51</v>
      </c>
      <c r="B1" s="166"/>
      <c r="C1" s="166"/>
      <c r="D1" s="166"/>
      <c r="E1" s="166"/>
      <c r="F1" s="166"/>
      <c r="G1" s="166"/>
      <c r="H1" s="166"/>
      <c r="I1" s="166"/>
      <c r="J1" s="166"/>
      <c r="K1" s="166"/>
      <c r="L1" s="166"/>
      <c r="M1" s="166"/>
      <c r="N1" s="166"/>
      <c r="O1" s="166"/>
      <c r="P1" s="166"/>
      <c r="Q1" s="167"/>
      <c r="R1" s="167"/>
      <c r="S1" s="167"/>
      <c r="T1" s="167"/>
      <c r="U1" s="167"/>
    </row>
    <row r="2" spans="1:22" ht="18" x14ac:dyDescent="0.25">
      <c r="A2" s="166" t="s">
        <v>53</v>
      </c>
      <c r="B2" s="166"/>
      <c r="C2" s="166"/>
      <c r="D2" s="166"/>
      <c r="E2" s="166"/>
      <c r="F2" s="166"/>
      <c r="G2" s="166"/>
      <c r="H2" s="166"/>
      <c r="I2" s="166"/>
      <c r="J2" s="166"/>
      <c r="K2" s="166"/>
      <c r="L2" s="166"/>
      <c r="M2" s="166"/>
      <c r="N2" s="166"/>
      <c r="O2" s="166"/>
      <c r="P2" s="166"/>
      <c r="Q2" s="167"/>
      <c r="R2" s="167"/>
      <c r="S2" s="167"/>
      <c r="T2" s="167"/>
      <c r="U2" s="167"/>
    </row>
    <row r="3" spans="1:22" ht="18" x14ac:dyDescent="0.25">
      <c r="A3" s="166" t="s">
        <v>52</v>
      </c>
      <c r="B3" s="166"/>
      <c r="C3" s="166"/>
      <c r="D3" s="166"/>
      <c r="E3" s="166"/>
      <c r="F3" s="166"/>
      <c r="G3" s="166"/>
      <c r="H3" s="166"/>
      <c r="I3" s="166"/>
      <c r="J3" s="166"/>
      <c r="K3" s="166"/>
      <c r="L3" s="166"/>
      <c r="M3" s="166"/>
      <c r="N3" s="166"/>
      <c r="O3" s="166"/>
      <c r="P3" s="166"/>
      <c r="Q3" s="167"/>
      <c r="R3" s="167"/>
      <c r="S3" s="167"/>
      <c r="T3" s="167"/>
      <c r="U3" s="167"/>
    </row>
    <row r="4" spans="1:22" s="3" customFormat="1" ht="16.5" x14ac:dyDescent="0.25">
      <c r="A4" s="168" t="s">
        <v>43</v>
      </c>
      <c r="B4" s="168"/>
      <c r="C4" s="168"/>
      <c r="D4" s="168"/>
      <c r="E4" s="168"/>
      <c r="F4" s="168"/>
      <c r="G4" s="168"/>
      <c r="H4" s="168"/>
      <c r="I4" s="168"/>
      <c r="J4" s="168"/>
      <c r="K4" s="168"/>
      <c r="L4" s="168"/>
      <c r="M4" s="168"/>
      <c r="N4" s="168"/>
      <c r="O4" s="168"/>
      <c r="P4" s="168"/>
      <c r="Q4" s="169"/>
      <c r="R4" s="169"/>
      <c r="S4" s="169"/>
      <c r="T4" s="169"/>
      <c r="U4" s="169"/>
    </row>
    <row r="5" spans="1:22" s="3" customFormat="1" ht="16.5" x14ac:dyDescent="0.25">
      <c r="A5" s="168" t="s">
        <v>67</v>
      </c>
      <c r="B5" s="168"/>
      <c r="C5" s="168"/>
      <c r="D5" s="168"/>
      <c r="E5" s="168"/>
      <c r="F5" s="168"/>
      <c r="G5" s="168"/>
      <c r="H5" s="168"/>
      <c r="I5" s="168"/>
      <c r="J5" s="168"/>
      <c r="K5" s="168"/>
      <c r="L5" s="168"/>
      <c r="M5" s="168"/>
      <c r="N5" s="168"/>
      <c r="O5" s="168"/>
      <c r="P5" s="168"/>
      <c r="Q5" s="169"/>
      <c r="R5" s="169"/>
      <c r="S5" s="169"/>
      <c r="T5" s="169"/>
      <c r="U5" s="169"/>
    </row>
    <row r="6" spans="1:22" ht="16.5" x14ac:dyDescent="0.25">
      <c r="A6" s="164" t="s">
        <v>68</v>
      </c>
      <c r="B6" s="164"/>
      <c r="C6" s="164"/>
      <c r="D6" s="164"/>
      <c r="E6" s="164"/>
      <c r="F6" s="164"/>
      <c r="G6" s="164"/>
      <c r="H6" s="164"/>
      <c r="I6" s="164"/>
      <c r="J6" s="164"/>
      <c r="K6" s="164"/>
      <c r="L6" s="164"/>
      <c r="M6" s="164"/>
      <c r="N6" s="164"/>
      <c r="O6" s="164"/>
      <c r="P6" s="164"/>
      <c r="Q6" s="165"/>
      <c r="R6" s="165"/>
      <c r="S6" s="165"/>
      <c r="T6" s="165"/>
      <c r="U6" s="165"/>
    </row>
    <row r="7" spans="1:22" x14ac:dyDescent="0.25">
      <c r="F7" s="4"/>
    </row>
    <row r="9" spans="1:22" s="15" customFormat="1" ht="24" customHeight="1" x14ac:dyDescent="0.25">
      <c r="A9" s="2"/>
      <c r="B9" s="2"/>
      <c r="C9" s="2"/>
      <c r="D9" s="20" t="s">
        <v>35</v>
      </c>
      <c r="E9" s="20" t="s">
        <v>0</v>
      </c>
      <c r="F9" s="20" t="s">
        <v>3</v>
      </c>
      <c r="G9" s="19"/>
      <c r="H9" s="19"/>
      <c r="I9" s="20" t="s">
        <v>8</v>
      </c>
      <c r="J9" s="20"/>
      <c r="K9" s="19"/>
      <c r="L9" s="19"/>
      <c r="M9" s="19"/>
      <c r="N9" s="19"/>
      <c r="O9" s="19"/>
      <c r="P9" s="20" t="s">
        <v>9</v>
      </c>
      <c r="Q9" s="20"/>
      <c r="R9" s="157" t="s">
        <v>54</v>
      </c>
      <c r="S9" s="21"/>
      <c r="T9" s="21"/>
      <c r="U9" s="159" t="s">
        <v>38</v>
      </c>
      <c r="V9" s="2"/>
    </row>
    <row r="10" spans="1:22" s="15" customFormat="1" ht="16.5" x14ac:dyDescent="0.25">
      <c r="A10" s="26" t="s">
        <v>24</v>
      </c>
      <c r="B10" s="26" t="s">
        <v>1</v>
      </c>
      <c r="C10" s="27"/>
      <c r="D10" s="23" t="s">
        <v>36</v>
      </c>
      <c r="E10" s="23" t="s">
        <v>2</v>
      </c>
      <c r="F10" s="23" t="s">
        <v>37</v>
      </c>
      <c r="G10" s="22"/>
      <c r="H10" s="22"/>
      <c r="I10" s="23" t="s">
        <v>4</v>
      </c>
      <c r="J10" s="23"/>
      <c r="K10" s="22"/>
      <c r="L10" s="23" t="s">
        <v>7</v>
      </c>
      <c r="M10" s="22"/>
      <c r="N10" s="22"/>
      <c r="O10" s="22"/>
      <c r="P10" s="23" t="s">
        <v>4</v>
      </c>
      <c r="Q10" s="24"/>
      <c r="R10" s="158"/>
      <c r="S10" s="25"/>
      <c r="T10" s="25"/>
      <c r="U10" s="160"/>
      <c r="V10" s="2"/>
    </row>
    <row r="11" spans="1:22" s="15" customFormat="1" ht="16.5" x14ac:dyDescent="0.25">
      <c r="A11" s="2"/>
      <c r="B11" s="28" t="s">
        <v>11</v>
      </c>
      <c r="C11" s="2"/>
      <c r="D11" s="2"/>
      <c r="E11" s="2"/>
      <c r="F11" s="2"/>
      <c r="G11" s="2"/>
      <c r="H11" s="2"/>
      <c r="I11" s="2"/>
      <c r="J11" s="2"/>
      <c r="K11" s="2"/>
      <c r="L11" s="2"/>
      <c r="M11" s="2"/>
      <c r="N11" s="2"/>
      <c r="O11" s="2"/>
      <c r="P11" s="2"/>
      <c r="Q11" s="2"/>
      <c r="R11" s="17"/>
      <c r="S11" s="17"/>
      <c r="T11" s="17"/>
      <c r="U11" s="18"/>
      <c r="V11" s="2"/>
    </row>
    <row r="12" spans="1:22" s="16" customFormat="1" ht="16.5" x14ac:dyDescent="0.25">
      <c r="A12" s="29">
        <v>1</v>
      </c>
      <c r="B12" s="30" t="s">
        <v>44</v>
      </c>
      <c r="C12" s="31"/>
      <c r="D12" s="102">
        <v>5150</v>
      </c>
      <c r="E12" s="32">
        <v>6</v>
      </c>
      <c r="F12" s="33">
        <v>0.1</v>
      </c>
      <c r="G12" s="31"/>
      <c r="H12" s="29" t="s">
        <v>34</v>
      </c>
      <c r="I12" s="34">
        <v>5782</v>
      </c>
      <c r="J12" s="35"/>
      <c r="K12" s="36" t="s">
        <v>34</v>
      </c>
      <c r="L12" s="35">
        <f>P12-I12</f>
        <v>-2692</v>
      </c>
      <c r="M12" s="37"/>
      <c r="N12" s="37"/>
      <c r="O12" s="38" t="s">
        <v>34</v>
      </c>
      <c r="P12" s="35">
        <f>ROUND(D12*E12*F12,0)</f>
        <v>3090</v>
      </c>
      <c r="Q12" s="34"/>
      <c r="R12" s="39">
        <v>0.1</v>
      </c>
      <c r="S12" s="40"/>
      <c r="T12" s="41" t="s">
        <v>34</v>
      </c>
      <c r="U12" s="107">
        <f>ROUND(SUM(P12*R12),0)</f>
        <v>309</v>
      </c>
      <c r="V12" s="43"/>
    </row>
    <row r="13" spans="1:22" s="16" customFormat="1" ht="16.5" x14ac:dyDescent="0.25">
      <c r="A13" s="29"/>
      <c r="B13" s="30" t="s">
        <v>45</v>
      </c>
      <c r="C13" s="31"/>
      <c r="D13" s="102">
        <v>5347.92</v>
      </c>
      <c r="E13" s="32">
        <v>6</v>
      </c>
      <c r="F13" s="33">
        <v>0.2</v>
      </c>
      <c r="G13" s="31"/>
      <c r="H13" s="29"/>
      <c r="I13" s="34">
        <v>0</v>
      </c>
      <c r="J13" s="35"/>
      <c r="K13" s="36"/>
      <c r="L13" s="35">
        <f t="shared" ref="L13:L18" si="0">P13-I13</f>
        <v>6418</v>
      </c>
      <c r="M13" s="37"/>
      <c r="N13" s="37"/>
      <c r="O13" s="38"/>
      <c r="P13" s="35">
        <f t="shared" ref="P13:P18" si="1">ROUND(D13*E13*F13,0)</f>
        <v>6418</v>
      </c>
      <c r="Q13" s="34"/>
      <c r="R13" s="39">
        <v>0.25</v>
      </c>
      <c r="S13" s="40"/>
      <c r="T13" s="41"/>
      <c r="U13" s="107">
        <f t="shared" ref="U13:U18" si="2">ROUND(SUM(P13*R13),0)</f>
        <v>1605</v>
      </c>
      <c r="V13" s="43"/>
    </row>
    <row r="14" spans="1:22" s="16" customFormat="1" ht="16.5" x14ac:dyDescent="0.25">
      <c r="A14" s="29">
        <v>2</v>
      </c>
      <c r="B14" s="30" t="s">
        <v>46</v>
      </c>
      <c r="C14" s="31"/>
      <c r="D14" s="102">
        <v>3650</v>
      </c>
      <c r="E14" s="32">
        <v>6</v>
      </c>
      <c r="F14" s="33">
        <v>0.95</v>
      </c>
      <c r="G14" s="31"/>
      <c r="H14" s="29"/>
      <c r="I14" s="34">
        <v>26253</v>
      </c>
      <c r="J14" s="35"/>
      <c r="K14" s="36"/>
      <c r="L14" s="35">
        <f t="shared" si="0"/>
        <v>-5448</v>
      </c>
      <c r="M14" s="37"/>
      <c r="N14" s="37"/>
      <c r="O14" s="38"/>
      <c r="P14" s="35">
        <f t="shared" si="1"/>
        <v>20805</v>
      </c>
      <c r="Q14" s="34"/>
      <c r="R14" s="39">
        <v>0</v>
      </c>
      <c r="S14" s="40"/>
      <c r="T14" s="41"/>
      <c r="U14" s="107">
        <f t="shared" si="2"/>
        <v>0</v>
      </c>
      <c r="V14" s="43"/>
    </row>
    <row r="15" spans="1:22" s="16" customFormat="1" ht="16.5" x14ac:dyDescent="0.25">
      <c r="A15" s="29"/>
      <c r="B15" s="30" t="s">
        <v>47</v>
      </c>
      <c r="C15" s="31"/>
      <c r="D15" s="102">
        <v>3825</v>
      </c>
      <c r="E15" s="32">
        <v>6</v>
      </c>
      <c r="F15" s="33">
        <v>0.95</v>
      </c>
      <c r="G15" s="31"/>
      <c r="H15" s="29"/>
      <c r="I15" s="34">
        <v>0</v>
      </c>
      <c r="J15" s="35"/>
      <c r="K15" s="36"/>
      <c r="L15" s="35">
        <f t="shared" si="0"/>
        <v>21803</v>
      </c>
      <c r="M15" s="37"/>
      <c r="N15" s="37"/>
      <c r="O15" s="38"/>
      <c r="P15" s="35">
        <f t="shared" si="1"/>
        <v>21803</v>
      </c>
      <c r="Q15" s="34"/>
      <c r="R15" s="39">
        <v>0</v>
      </c>
      <c r="S15" s="40"/>
      <c r="T15" s="41"/>
      <c r="U15" s="107">
        <f t="shared" si="2"/>
        <v>0</v>
      </c>
      <c r="V15" s="43"/>
    </row>
    <row r="16" spans="1:22" s="16" customFormat="1" ht="16.5" x14ac:dyDescent="0.25">
      <c r="A16" s="29">
        <v>3</v>
      </c>
      <c r="B16" s="30" t="s">
        <v>49</v>
      </c>
      <c r="C16" s="31"/>
      <c r="D16" s="102">
        <v>3533</v>
      </c>
      <c r="E16" s="32">
        <v>6</v>
      </c>
      <c r="F16" s="33">
        <v>0.75</v>
      </c>
      <c r="G16" s="31"/>
      <c r="H16" s="29"/>
      <c r="I16" s="34">
        <v>55297</v>
      </c>
      <c r="J16" s="35"/>
      <c r="K16" s="36"/>
      <c r="L16" s="35">
        <f t="shared" si="0"/>
        <v>-39398</v>
      </c>
      <c r="M16" s="37"/>
      <c r="N16" s="37"/>
      <c r="O16" s="38"/>
      <c r="P16" s="35">
        <f t="shared" si="1"/>
        <v>15899</v>
      </c>
      <c r="Q16" s="34"/>
      <c r="R16" s="39">
        <v>0</v>
      </c>
      <c r="S16" s="40"/>
      <c r="T16" s="41"/>
      <c r="U16" s="107">
        <f t="shared" si="2"/>
        <v>0</v>
      </c>
      <c r="V16" s="43"/>
    </row>
    <row r="17" spans="1:22" s="16" customFormat="1" ht="16.5" x14ac:dyDescent="0.25">
      <c r="A17" s="29"/>
      <c r="B17" s="30" t="s">
        <v>48</v>
      </c>
      <c r="C17" s="31"/>
      <c r="D17" s="102">
        <v>3717</v>
      </c>
      <c r="E17" s="32">
        <v>2</v>
      </c>
      <c r="F17" s="33">
        <v>0.75</v>
      </c>
      <c r="G17" s="31"/>
      <c r="H17" s="29"/>
      <c r="I17" s="34">
        <v>0</v>
      </c>
      <c r="J17" s="35"/>
      <c r="K17" s="36"/>
      <c r="L17" s="35">
        <f t="shared" si="0"/>
        <v>5576</v>
      </c>
      <c r="M17" s="37"/>
      <c r="N17" s="37"/>
      <c r="O17" s="38"/>
      <c r="P17" s="35">
        <f t="shared" si="1"/>
        <v>5576</v>
      </c>
      <c r="Q17" s="34"/>
      <c r="R17" s="39">
        <v>0</v>
      </c>
      <c r="S17" s="40"/>
      <c r="T17" s="41"/>
      <c r="U17" s="107">
        <f t="shared" si="2"/>
        <v>0</v>
      </c>
      <c r="V17" s="43"/>
    </row>
    <row r="18" spans="1:22" s="16" customFormat="1" ht="16.5" x14ac:dyDescent="0.25">
      <c r="A18" s="29"/>
      <c r="B18" s="30" t="s">
        <v>50</v>
      </c>
      <c r="C18" s="31"/>
      <c r="D18" s="102">
        <v>3615.23</v>
      </c>
      <c r="E18" s="32">
        <v>3</v>
      </c>
      <c r="F18" s="33">
        <v>0.5</v>
      </c>
      <c r="G18" s="31"/>
      <c r="H18" s="29"/>
      <c r="I18" s="34">
        <v>0</v>
      </c>
      <c r="J18" s="35"/>
      <c r="K18" s="36"/>
      <c r="L18" s="35">
        <f t="shared" si="0"/>
        <v>5423</v>
      </c>
      <c r="M18" s="37"/>
      <c r="N18" s="37"/>
      <c r="O18" s="38"/>
      <c r="P18" s="35">
        <f t="shared" si="1"/>
        <v>5423</v>
      </c>
      <c r="Q18" s="34"/>
      <c r="R18" s="105">
        <v>0</v>
      </c>
      <c r="S18" s="40"/>
      <c r="T18" s="41"/>
      <c r="U18" s="107">
        <f t="shared" si="2"/>
        <v>0</v>
      </c>
      <c r="V18" s="43"/>
    </row>
    <row r="19" spans="1:22" s="15" customFormat="1" ht="16.5" x14ac:dyDescent="0.25">
      <c r="A19" s="44"/>
      <c r="B19" s="45" t="s">
        <v>12</v>
      </c>
      <c r="C19" s="44"/>
      <c r="D19" s="44"/>
      <c r="E19" s="44"/>
      <c r="F19" s="46"/>
      <c r="G19" s="44"/>
      <c r="H19" s="47" t="s">
        <v>34</v>
      </c>
      <c r="I19" s="48">
        <f>SUM(I12:I18)</f>
        <v>87332</v>
      </c>
      <c r="J19" s="49"/>
      <c r="K19" s="50" t="s">
        <v>34</v>
      </c>
      <c r="L19" s="51">
        <f>SUM(L12:L18)</f>
        <v>-8318</v>
      </c>
      <c r="M19" s="2"/>
      <c r="N19" s="2"/>
      <c r="O19" s="47" t="s">
        <v>34</v>
      </c>
      <c r="P19" s="48">
        <f>SUM(P12:P18)</f>
        <v>79014</v>
      </c>
      <c r="Q19" s="52"/>
      <c r="R19" s="53"/>
      <c r="S19" s="17"/>
      <c r="T19" s="54" t="s">
        <v>34</v>
      </c>
      <c r="U19" s="55">
        <f>SUM(U12:U18)</f>
        <v>1914</v>
      </c>
      <c r="V19" s="2"/>
    </row>
    <row r="20" spans="1:22" s="15" customFormat="1" ht="16.5" x14ac:dyDescent="0.25">
      <c r="A20" s="44"/>
      <c r="B20" s="98" t="s">
        <v>59</v>
      </c>
      <c r="C20" s="99"/>
      <c r="D20" s="100">
        <v>0.23401</v>
      </c>
      <c r="E20" s="56"/>
      <c r="F20" s="46"/>
      <c r="G20" s="44"/>
      <c r="H20" s="57"/>
      <c r="I20" s="58">
        <v>11131</v>
      </c>
      <c r="J20" s="49"/>
      <c r="K20" s="59"/>
      <c r="L20" s="49">
        <f>P20-I20</f>
        <v>7359</v>
      </c>
      <c r="M20" s="2"/>
      <c r="N20" s="2"/>
      <c r="O20" s="57"/>
      <c r="P20" s="49">
        <f>ROUND(P19*D20,0)</f>
        <v>18490</v>
      </c>
      <c r="Q20" s="58"/>
      <c r="R20" s="53">
        <f>+IFERROR(P20/P19,0)</f>
        <v>0.23400916293315108</v>
      </c>
      <c r="S20" s="17"/>
      <c r="T20" s="86"/>
      <c r="U20" s="117">
        <f>IFERROR(ROUND(SUM(U19*R20),0),0)</f>
        <v>448</v>
      </c>
      <c r="V20" s="2"/>
    </row>
    <row r="21" spans="1:22" s="15" customFormat="1" ht="16.5" x14ac:dyDescent="0.25">
      <c r="A21" s="44"/>
      <c r="B21" s="45" t="s">
        <v>55</v>
      </c>
      <c r="C21" s="44"/>
      <c r="D21" s="44"/>
      <c r="E21" s="44"/>
      <c r="F21" s="46"/>
      <c r="G21" s="44"/>
      <c r="H21" s="47" t="s">
        <v>34</v>
      </c>
      <c r="I21" s="48">
        <f>SUM(I19:I20)</f>
        <v>98463</v>
      </c>
      <c r="J21" s="49"/>
      <c r="K21" s="61" t="s">
        <v>34</v>
      </c>
      <c r="L21" s="51">
        <f>SUM(L19:L20)</f>
        <v>-959</v>
      </c>
      <c r="M21" s="62"/>
      <c r="N21" s="62"/>
      <c r="O21" s="63" t="s">
        <v>34</v>
      </c>
      <c r="P21" s="48">
        <f>SUM(P19:P20)</f>
        <v>97504</v>
      </c>
      <c r="Q21" s="52"/>
      <c r="R21" s="53"/>
      <c r="S21" s="17"/>
      <c r="T21" s="54" t="s">
        <v>34</v>
      </c>
      <c r="U21" s="64">
        <f>SUM(U19:U20)</f>
        <v>2362</v>
      </c>
      <c r="V21" s="2"/>
    </row>
    <row r="22" spans="1:22" s="15" customFormat="1" ht="16.5" x14ac:dyDescent="0.25">
      <c r="A22" s="44"/>
      <c r="B22" s="45"/>
      <c r="C22" s="44"/>
      <c r="D22" s="44"/>
      <c r="E22" s="44"/>
      <c r="F22" s="46"/>
      <c r="G22" s="44"/>
      <c r="H22" s="82"/>
      <c r="I22" s="52"/>
      <c r="J22" s="49"/>
      <c r="K22" s="103"/>
      <c r="L22" s="68"/>
      <c r="M22" s="62"/>
      <c r="N22" s="62"/>
      <c r="O22" s="104"/>
      <c r="P22" s="52"/>
      <c r="Q22" s="52"/>
      <c r="R22" s="53"/>
      <c r="S22" s="17"/>
      <c r="T22" s="54"/>
      <c r="U22" s="64"/>
      <c r="V22" s="2"/>
    </row>
    <row r="23" spans="1:22" s="15" customFormat="1" ht="16.5" x14ac:dyDescent="0.25">
      <c r="A23" s="44"/>
      <c r="B23" s="28" t="s">
        <v>56</v>
      </c>
      <c r="C23" s="44"/>
      <c r="D23" s="44"/>
      <c r="E23" s="44"/>
      <c r="F23" s="46"/>
      <c r="G23" s="44"/>
      <c r="H23" s="82"/>
      <c r="I23" s="52"/>
      <c r="J23" s="49"/>
      <c r="K23" s="103"/>
      <c r="L23" s="68"/>
      <c r="M23" s="62"/>
      <c r="N23" s="62"/>
      <c r="O23" s="104"/>
      <c r="P23" s="52"/>
      <c r="Q23" s="52"/>
      <c r="R23" s="53"/>
      <c r="S23" s="17"/>
      <c r="T23" s="54"/>
      <c r="U23" s="64"/>
      <c r="V23" s="2"/>
    </row>
    <row r="24" spans="1:22" s="15" customFormat="1" ht="16.5" x14ac:dyDescent="0.25">
      <c r="A24" s="29">
        <v>1</v>
      </c>
      <c r="B24" s="30" t="s">
        <v>57</v>
      </c>
      <c r="C24" s="31"/>
      <c r="D24" s="102">
        <v>5150</v>
      </c>
      <c r="E24" s="32">
        <v>6</v>
      </c>
      <c r="F24" s="33">
        <v>0.1</v>
      </c>
      <c r="G24" s="31"/>
      <c r="H24" s="29" t="s">
        <v>34</v>
      </c>
      <c r="I24" s="34">
        <v>5782</v>
      </c>
      <c r="J24" s="35"/>
      <c r="K24" s="36" t="s">
        <v>34</v>
      </c>
      <c r="L24" s="35">
        <f>P24-I24</f>
        <v>-2692</v>
      </c>
      <c r="M24" s="37"/>
      <c r="N24" s="37"/>
      <c r="O24" s="38" t="s">
        <v>34</v>
      </c>
      <c r="P24" s="35">
        <f t="shared" ref="P24:P25" si="3">ROUND(D24*E24*F24,0)</f>
        <v>3090</v>
      </c>
      <c r="Q24" s="34"/>
      <c r="R24" s="39">
        <v>0.1</v>
      </c>
      <c r="S24" s="40"/>
      <c r="T24" s="41" t="s">
        <v>34</v>
      </c>
      <c r="U24" s="107">
        <f t="shared" ref="U24:U25" si="4">ROUND(SUM(P24*R24),0)</f>
        <v>309</v>
      </c>
      <c r="V24" s="2"/>
    </row>
    <row r="25" spans="1:22" s="15" customFormat="1" ht="16.5" x14ac:dyDescent="0.25">
      <c r="A25" s="29">
        <v>2</v>
      </c>
      <c r="B25" s="30" t="s">
        <v>58</v>
      </c>
      <c r="C25" s="31"/>
      <c r="D25" s="102">
        <v>3650</v>
      </c>
      <c r="E25" s="32">
        <v>6</v>
      </c>
      <c r="F25" s="33">
        <v>0.95</v>
      </c>
      <c r="G25" s="31"/>
      <c r="H25" s="29"/>
      <c r="I25" s="34">
        <v>26253</v>
      </c>
      <c r="J25" s="35"/>
      <c r="K25" s="36"/>
      <c r="L25" s="35">
        <f>P25-I25</f>
        <v>-5448</v>
      </c>
      <c r="M25" s="37"/>
      <c r="N25" s="37"/>
      <c r="O25" s="38"/>
      <c r="P25" s="35">
        <f t="shared" si="3"/>
        <v>20805</v>
      </c>
      <c r="Q25" s="34"/>
      <c r="R25" s="105">
        <v>0.1</v>
      </c>
      <c r="S25" s="40"/>
      <c r="T25" s="41"/>
      <c r="U25" s="107">
        <f t="shared" si="4"/>
        <v>2081</v>
      </c>
      <c r="V25" s="2"/>
    </row>
    <row r="26" spans="1:22" s="15" customFormat="1" ht="16.5" x14ac:dyDescent="0.25">
      <c r="A26" s="44"/>
      <c r="B26" s="45" t="s">
        <v>60</v>
      </c>
      <c r="C26" s="44"/>
      <c r="D26" s="44"/>
      <c r="E26" s="44"/>
      <c r="F26" s="46"/>
      <c r="G26" s="44"/>
      <c r="H26" s="47" t="s">
        <v>34</v>
      </c>
      <c r="I26" s="48">
        <f>SUM(I24:I25)</f>
        <v>32035</v>
      </c>
      <c r="J26" s="49"/>
      <c r="K26" s="50" t="s">
        <v>34</v>
      </c>
      <c r="L26" s="51">
        <f>SUM(L24:L25)</f>
        <v>-8140</v>
      </c>
      <c r="M26" s="2"/>
      <c r="N26" s="2"/>
      <c r="O26" s="47" t="s">
        <v>34</v>
      </c>
      <c r="P26" s="48">
        <f>SUM(P24:P25)</f>
        <v>23895</v>
      </c>
      <c r="Q26" s="52"/>
      <c r="R26" s="53"/>
      <c r="S26" s="17"/>
      <c r="T26" s="54"/>
      <c r="U26" s="55">
        <f>SUM(U24:U25)</f>
        <v>2390</v>
      </c>
      <c r="V26" s="2"/>
    </row>
    <row r="27" spans="1:22" s="15" customFormat="1" ht="16.5" x14ac:dyDescent="0.25">
      <c r="A27" s="44"/>
      <c r="B27" s="98" t="s">
        <v>59</v>
      </c>
      <c r="C27" s="99"/>
      <c r="D27" s="100">
        <v>0.13400999999999999</v>
      </c>
      <c r="E27" s="56"/>
      <c r="F27" s="46"/>
      <c r="G27" s="44"/>
      <c r="H27" s="57"/>
      <c r="I27" s="58">
        <v>8741</v>
      </c>
      <c r="J27" s="49"/>
      <c r="K27" s="59"/>
      <c r="L27" s="49">
        <f>P27-I27</f>
        <v>-5539</v>
      </c>
      <c r="M27" s="2"/>
      <c r="N27" s="2"/>
      <c r="O27" s="57"/>
      <c r="P27" s="49">
        <f>ROUND(P26*D27,0)</f>
        <v>3202</v>
      </c>
      <c r="Q27" s="58"/>
      <c r="R27" s="106">
        <f>+IFERROR(P27/P26,0)</f>
        <v>0.13400292948315548</v>
      </c>
      <c r="S27" s="17"/>
      <c r="T27" s="86"/>
      <c r="U27" s="117">
        <f>IFERROR(ROUND(SUM(U26*R27),0),0)</f>
        <v>320</v>
      </c>
      <c r="V27" s="2"/>
    </row>
    <row r="28" spans="1:22" s="15" customFormat="1" ht="16.5" x14ac:dyDescent="0.25">
      <c r="A28" s="44"/>
      <c r="B28" s="45" t="s">
        <v>61</v>
      </c>
      <c r="C28" s="44"/>
      <c r="D28" s="44"/>
      <c r="E28" s="44"/>
      <c r="F28" s="46"/>
      <c r="G28" s="44"/>
      <c r="H28" s="47" t="s">
        <v>34</v>
      </c>
      <c r="I28" s="48">
        <f>SUM(I26:I27)</f>
        <v>40776</v>
      </c>
      <c r="J28" s="49"/>
      <c r="K28" s="61" t="s">
        <v>34</v>
      </c>
      <c r="L28" s="51">
        <f>SUM(L26:L27)</f>
        <v>-13679</v>
      </c>
      <c r="M28" s="62"/>
      <c r="N28" s="62"/>
      <c r="O28" s="63" t="s">
        <v>34</v>
      </c>
      <c r="P28" s="48">
        <f>SUM(P26:P27)</f>
        <v>27097</v>
      </c>
      <c r="Q28" s="52"/>
      <c r="R28" s="53"/>
      <c r="S28" s="17"/>
      <c r="T28" s="54" t="s">
        <v>34</v>
      </c>
      <c r="U28" s="64">
        <f>SUM(U26:U27)</f>
        <v>2710</v>
      </c>
      <c r="V28" s="2"/>
    </row>
    <row r="29" spans="1:22" s="15" customFormat="1" ht="16.5" x14ac:dyDescent="0.25">
      <c r="A29" s="44"/>
      <c r="B29" s="45"/>
      <c r="C29" s="44"/>
      <c r="D29" s="44"/>
      <c r="E29" s="44"/>
      <c r="F29" s="46"/>
      <c r="G29" s="44"/>
      <c r="H29" s="82"/>
      <c r="I29" s="52"/>
      <c r="J29" s="49"/>
      <c r="K29" s="103"/>
      <c r="L29" s="68"/>
      <c r="M29" s="62"/>
      <c r="N29" s="62"/>
      <c r="O29" s="104"/>
      <c r="P29" s="52"/>
      <c r="Q29" s="52"/>
      <c r="R29" s="53"/>
      <c r="S29" s="17"/>
      <c r="T29" s="54"/>
      <c r="U29" s="64"/>
      <c r="V29" s="2"/>
    </row>
    <row r="30" spans="1:22" s="15" customFormat="1" ht="16.5" x14ac:dyDescent="0.25">
      <c r="A30" s="44"/>
      <c r="B30" s="45" t="s">
        <v>62</v>
      </c>
      <c r="C30" s="44"/>
      <c r="D30" s="44"/>
      <c r="E30" s="44"/>
      <c r="F30" s="46"/>
      <c r="G30" s="44"/>
      <c r="H30" s="57" t="s">
        <v>34</v>
      </c>
      <c r="I30" s="52">
        <f>I21+I28</f>
        <v>139239</v>
      </c>
      <c r="J30" s="49"/>
      <c r="K30" s="57" t="s">
        <v>34</v>
      </c>
      <c r="L30" s="52">
        <f>L21+L28</f>
        <v>-14638</v>
      </c>
      <c r="M30" s="62"/>
      <c r="N30" s="62"/>
      <c r="O30" s="57" t="s">
        <v>34</v>
      </c>
      <c r="P30" s="52">
        <f>P21+P28</f>
        <v>124601</v>
      </c>
      <c r="Q30" s="52"/>
      <c r="R30" s="53"/>
      <c r="S30" s="17"/>
      <c r="T30" s="57" t="s">
        <v>34</v>
      </c>
      <c r="U30" s="52">
        <f>U21+U28</f>
        <v>5072</v>
      </c>
      <c r="V30" s="2"/>
    </row>
    <row r="31" spans="1:22" s="15" customFormat="1" ht="16.5" x14ac:dyDescent="0.25">
      <c r="A31" s="44"/>
      <c r="B31" s="44"/>
      <c r="C31" s="44"/>
      <c r="D31" s="44"/>
      <c r="E31" s="44"/>
      <c r="F31" s="53"/>
      <c r="G31" s="44"/>
      <c r="H31" s="57"/>
      <c r="I31" s="58"/>
      <c r="J31" s="49"/>
      <c r="K31" s="59"/>
      <c r="L31" s="65"/>
      <c r="M31" s="2"/>
      <c r="N31" s="2"/>
      <c r="O31" s="57"/>
      <c r="P31" s="58"/>
      <c r="Q31" s="58"/>
      <c r="R31" s="53"/>
      <c r="S31" s="17"/>
      <c r="T31" s="54"/>
      <c r="U31" s="64"/>
      <c r="V31" s="2"/>
    </row>
    <row r="32" spans="1:22" s="15" customFormat="1" ht="16.5" x14ac:dyDescent="0.25">
      <c r="A32" s="1" t="s">
        <v>25</v>
      </c>
      <c r="B32" s="1" t="s">
        <v>18</v>
      </c>
      <c r="C32" s="2"/>
      <c r="D32" s="2"/>
      <c r="E32" s="2"/>
      <c r="F32" s="2"/>
      <c r="G32" s="2"/>
      <c r="H32" s="59"/>
      <c r="I32" s="49"/>
      <c r="J32" s="49"/>
      <c r="K32" s="59"/>
      <c r="L32" s="49"/>
      <c r="M32" s="2"/>
      <c r="N32" s="2"/>
      <c r="O32" s="57"/>
      <c r="P32" s="58"/>
      <c r="Q32" s="58"/>
      <c r="R32" s="53"/>
      <c r="S32" s="17"/>
      <c r="T32" s="54"/>
      <c r="U32" s="64"/>
      <c r="V32" s="2"/>
    </row>
    <row r="33" spans="1:22" s="16" customFormat="1" ht="16.5" x14ac:dyDescent="0.25">
      <c r="A33" s="66">
        <v>1</v>
      </c>
      <c r="B33" s="118" t="s">
        <v>69</v>
      </c>
      <c r="C33" s="43"/>
      <c r="D33" s="43" t="s">
        <v>39</v>
      </c>
      <c r="E33" s="43"/>
      <c r="F33" s="43"/>
      <c r="G33" s="43"/>
      <c r="H33" s="29" t="s">
        <v>34</v>
      </c>
      <c r="I33" s="34">
        <v>500</v>
      </c>
      <c r="J33" s="35"/>
      <c r="K33" s="36" t="s">
        <v>34</v>
      </c>
      <c r="L33" s="35">
        <v>0</v>
      </c>
      <c r="M33" s="43"/>
      <c r="N33" s="43"/>
      <c r="O33" s="29" t="s">
        <v>34</v>
      </c>
      <c r="P33" s="35">
        <f>SUM(I33:L33)</f>
        <v>500</v>
      </c>
      <c r="Q33" s="34"/>
      <c r="R33" s="39">
        <v>0</v>
      </c>
      <c r="S33" s="40"/>
      <c r="T33" s="41" t="s">
        <v>34</v>
      </c>
      <c r="U33" s="107">
        <f t="shared" ref="U33:U34" si="5">ROUND(SUM(P33*R33),0)</f>
        <v>0</v>
      </c>
      <c r="V33" s="43"/>
    </row>
    <row r="34" spans="1:22" s="16" customFormat="1" ht="16.5" x14ac:dyDescent="0.25">
      <c r="A34" s="66">
        <v>2</v>
      </c>
      <c r="B34" s="118" t="s">
        <v>22</v>
      </c>
      <c r="C34" s="43"/>
      <c r="D34" s="43"/>
      <c r="E34" s="43"/>
      <c r="F34" s="43"/>
      <c r="G34" s="43"/>
      <c r="H34" s="29"/>
      <c r="I34" s="34">
        <v>850</v>
      </c>
      <c r="J34" s="35"/>
      <c r="K34" s="36"/>
      <c r="L34" s="35">
        <v>0</v>
      </c>
      <c r="M34" s="43"/>
      <c r="N34" s="43"/>
      <c r="O34" s="29"/>
      <c r="P34" s="35">
        <f>SUM(I34:L34)</f>
        <v>850</v>
      </c>
      <c r="Q34" s="34"/>
      <c r="R34" s="39">
        <v>0</v>
      </c>
      <c r="S34" s="40"/>
      <c r="T34" s="67"/>
      <c r="U34" s="107">
        <f t="shared" si="5"/>
        <v>0</v>
      </c>
      <c r="V34" s="43"/>
    </row>
    <row r="35" spans="1:22" s="15" customFormat="1" ht="16.5" x14ac:dyDescent="0.25">
      <c r="A35" s="1"/>
      <c r="B35" s="1" t="s">
        <v>23</v>
      </c>
      <c r="C35" s="2"/>
      <c r="D35" s="2"/>
      <c r="E35" s="2"/>
      <c r="F35" s="2"/>
      <c r="G35" s="2"/>
      <c r="H35" s="47" t="s">
        <v>34</v>
      </c>
      <c r="I35" s="48">
        <f>SUM(I33:I34)</f>
        <v>1350</v>
      </c>
      <c r="J35" s="68"/>
      <c r="K35" s="69" t="s">
        <v>34</v>
      </c>
      <c r="L35" s="51">
        <f>SUM(L33:L34)</f>
        <v>0</v>
      </c>
      <c r="M35" s="5">
        <f>SUM(M33:M34)</f>
        <v>0</v>
      </c>
      <c r="N35" s="5"/>
      <c r="O35" s="70" t="s">
        <v>34</v>
      </c>
      <c r="P35" s="48">
        <f>SUM(P33:P34)</f>
        <v>1350</v>
      </c>
      <c r="Q35" s="52"/>
      <c r="R35" s="53"/>
      <c r="S35" s="17"/>
      <c r="T35" s="54" t="s">
        <v>34</v>
      </c>
      <c r="U35" s="71">
        <f>SUM(U33:U34)</f>
        <v>0</v>
      </c>
      <c r="V35" s="2"/>
    </row>
    <row r="36" spans="1:22" s="15" customFormat="1" ht="16.5" x14ac:dyDescent="0.25">
      <c r="A36" s="1"/>
      <c r="B36" s="72"/>
      <c r="C36" s="2"/>
      <c r="D36" s="2"/>
      <c r="E36" s="2"/>
      <c r="F36" s="2"/>
      <c r="G36" s="2"/>
      <c r="H36" s="57"/>
      <c r="I36" s="58"/>
      <c r="J36" s="49"/>
      <c r="K36" s="59"/>
      <c r="L36" s="49"/>
      <c r="M36" s="2"/>
      <c r="N36" s="2"/>
      <c r="O36" s="57"/>
      <c r="P36" s="58"/>
      <c r="Q36" s="58"/>
      <c r="R36" s="53"/>
      <c r="S36" s="17"/>
      <c r="T36" s="54"/>
      <c r="U36" s="64"/>
      <c r="V36" s="2"/>
    </row>
    <row r="37" spans="1:22" s="15" customFormat="1" ht="16.5" x14ac:dyDescent="0.25">
      <c r="A37" s="1" t="s">
        <v>26</v>
      </c>
      <c r="B37" s="1" t="s">
        <v>19</v>
      </c>
      <c r="C37" s="2"/>
      <c r="D37" s="2"/>
      <c r="E37" s="2"/>
      <c r="F37" s="2"/>
      <c r="G37" s="2"/>
      <c r="H37" s="57" t="s">
        <v>34</v>
      </c>
      <c r="I37" s="58">
        <v>0</v>
      </c>
      <c r="J37" s="49"/>
      <c r="K37" s="59" t="s">
        <v>34</v>
      </c>
      <c r="L37" s="49">
        <v>0</v>
      </c>
      <c r="M37" s="2"/>
      <c r="N37" s="2"/>
      <c r="O37" s="57" t="s">
        <v>34</v>
      </c>
      <c r="P37" s="35">
        <f>SUM(I37:L37)</f>
        <v>0</v>
      </c>
      <c r="Q37" s="58"/>
      <c r="R37" s="53">
        <v>0</v>
      </c>
      <c r="S37" s="17"/>
      <c r="T37" s="54" t="s">
        <v>34</v>
      </c>
      <c r="U37" s="64">
        <f>SUM(P37*R37)</f>
        <v>0</v>
      </c>
      <c r="V37" s="2"/>
    </row>
    <row r="38" spans="1:22" s="15" customFormat="1" ht="16.5" x14ac:dyDescent="0.25">
      <c r="A38" s="1"/>
      <c r="B38" s="72"/>
      <c r="C38" s="2"/>
      <c r="D38" s="2"/>
      <c r="E38" s="2"/>
      <c r="F38" s="2"/>
      <c r="G38" s="2"/>
      <c r="H38" s="57"/>
      <c r="I38" s="58"/>
      <c r="J38" s="49"/>
      <c r="K38" s="59"/>
      <c r="L38" s="49"/>
      <c r="M38" s="2"/>
      <c r="N38" s="2"/>
      <c r="O38" s="57"/>
      <c r="P38" s="58"/>
      <c r="Q38" s="58"/>
      <c r="R38" s="53"/>
      <c r="S38" s="17"/>
      <c r="T38" s="54"/>
      <c r="U38" s="64"/>
      <c r="V38" s="2"/>
    </row>
    <row r="39" spans="1:22" s="15" customFormat="1" ht="16.5" x14ac:dyDescent="0.25">
      <c r="A39" s="1" t="s">
        <v>27</v>
      </c>
      <c r="B39" s="1" t="s">
        <v>20</v>
      </c>
      <c r="C39" s="2"/>
      <c r="D39" s="2"/>
      <c r="E39" s="2"/>
      <c r="F39" s="2"/>
      <c r="G39" s="2"/>
      <c r="H39" s="57"/>
      <c r="I39" s="58"/>
      <c r="J39" s="49"/>
      <c r="K39" s="59"/>
      <c r="L39" s="49"/>
      <c r="M39" s="2"/>
      <c r="N39" s="2"/>
      <c r="O39" s="57"/>
      <c r="P39" s="58"/>
      <c r="Q39" s="58"/>
      <c r="R39" s="53"/>
      <c r="S39" s="17"/>
      <c r="T39" s="54"/>
      <c r="U39" s="64"/>
      <c r="V39" s="2"/>
    </row>
    <row r="40" spans="1:22" s="15" customFormat="1" ht="16.5" x14ac:dyDescent="0.25">
      <c r="A40" s="66">
        <v>1</v>
      </c>
      <c r="B40" s="118" t="s">
        <v>42</v>
      </c>
      <c r="C40" s="2"/>
      <c r="D40" s="2"/>
      <c r="E40" s="2"/>
      <c r="F40" s="2"/>
      <c r="G40" s="2"/>
      <c r="H40" s="29" t="s">
        <v>34</v>
      </c>
      <c r="I40" s="34">
        <v>0</v>
      </c>
      <c r="J40" s="35"/>
      <c r="K40" s="36"/>
      <c r="L40" s="35">
        <v>0</v>
      </c>
      <c r="M40" s="43"/>
      <c r="N40" s="43"/>
      <c r="O40" s="29" t="s">
        <v>34</v>
      </c>
      <c r="P40" s="35">
        <f>SUM(I40:L40)</f>
        <v>0</v>
      </c>
      <c r="Q40" s="34"/>
      <c r="R40" s="39">
        <v>0</v>
      </c>
      <c r="S40" s="40"/>
      <c r="T40" s="41" t="s">
        <v>34</v>
      </c>
      <c r="U40" s="107">
        <f t="shared" ref="U40:U41" si="6">ROUND(SUM(P40*R40),0)</f>
        <v>0</v>
      </c>
      <c r="V40" s="2"/>
    </row>
    <row r="41" spans="1:22" s="15" customFormat="1" ht="16.5" x14ac:dyDescent="0.25">
      <c r="A41" s="66">
        <v>2</v>
      </c>
      <c r="B41" s="118" t="s">
        <v>5</v>
      </c>
      <c r="C41" s="2"/>
      <c r="D41" s="2"/>
      <c r="E41" s="2"/>
      <c r="F41" s="2"/>
      <c r="G41" s="2"/>
      <c r="H41" s="29"/>
      <c r="I41" s="34">
        <v>164</v>
      </c>
      <c r="J41" s="35"/>
      <c r="K41" s="36"/>
      <c r="L41" s="35">
        <v>0</v>
      </c>
      <c r="M41" s="43"/>
      <c r="N41" s="43"/>
      <c r="O41" s="29"/>
      <c r="P41" s="35">
        <f>SUM(I41:L41)</f>
        <v>164</v>
      </c>
      <c r="Q41" s="34"/>
      <c r="R41" s="39">
        <v>0</v>
      </c>
      <c r="S41" s="17"/>
      <c r="T41" s="60"/>
      <c r="U41" s="107">
        <f t="shared" si="6"/>
        <v>0</v>
      </c>
      <c r="V41" s="2"/>
    </row>
    <row r="42" spans="1:22" s="15" customFormat="1" ht="16.5" x14ac:dyDescent="0.25">
      <c r="A42" s="1"/>
      <c r="B42" s="1" t="s">
        <v>21</v>
      </c>
      <c r="C42" s="2"/>
      <c r="D42" s="2"/>
      <c r="E42" s="2"/>
      <c r="F42" s="2"/>
      <c r="G42" s="2"/>
      <c r="H42" s="47" t="s">
        <v>34</v>
      </c>
      <c r="I42" s="48">
        <f>SUM(I40:I41)</f>
        <v>164</v>
      </c>
      <c r="J42" s="68"/>
      <c r="K42" s="69" t="s">
        <v>34</v>
      </c>
      <c r="L42" s="51">
        <f>SUM(L40:L41)</f>
        <v>0</v>
      </c>
      <c r="M42" s="5">
        <f>SUM(M41:M41)</f>
        <v>0</v>
      </c>
      <c r="N42" s="5"/>
      <c r="O42" s="70" t="s">
        <v>34</v>
      </c>
      <c r="P42" s="48">
        <f>SUM(P40:P41)</f>
        <v>164</v>
      </c>
      <c r="Q42" s="52"/>
      <c r="R42" s="53"/>
      <c r="S42" s="17"/>
      <c r="T42" s="54" t="s">
        <v>34</v>
      </c>
      <c r="U42" s="71">
        <f>SUM(U40:U41)</f>
        <v>0</v>
      </c>
      <c r="V42" s="2"/>
    </row>
    <row r="43" spans="1:22" s="15" customFormat="1" ht="16.5" x14ac:dyDescent="0.25">
      <c r="A43" s="1"/>
      <c r="B43" s="1"/>
      <c r="C43" s="2"/>
      <c r="D43" s="2"/>
      <c r="E43" s="2"/>
      <c r="F43" s="2"/>
      <c r="G43" s="2"/>
      <c r="H43" s="57"/>
      <c r="I43" s="58"/>
      <c r="J43" s="49"/>
      <c r="K43" s="59"/>
      <c r="L43" s="49"/>
      <c r="M43" s="2"/>
      <c r="N43" s="2"/>
      <c r="O43" s="57"/>
      <c r="P43" s="58"/>
      <c r="Q43" s="58"/>
      <c r="R43" s="53"/>
      <c r="S43" s="17"/>
      <c r="T43" s="54"/>
      <c r="U43" s="64"/>
      <c r="V43" s="2"/>
    </row>
    <row r="44" spans="1:22" s="15" customFormat="1" ht="16.5" x14ac:dyDescent="0.25">
      <c r="A44" s="1" t="s">
        <v>30</v>
      </c>
      <c r="B44" s="1" t="s">
        <v>14</v>
      </c>
      <c r="C44" s="2"/>
      <c r="D44" s="2"/>
      <c r="E44" s="2"/>
      <c r="F44" s="2"/>
      <c r="G44" s="2"/>
      <c r="H44" s="57"/>
      <c r="I44" s="58"/>
      <c r="J44" s="49"/>
      <c r="K44" s="59"/>
      <c r="L44" s="49"/>
      <c r="M44" s="2"/>
      <c r="N44" s="2"/>
      <c r="O44" s="57"/>
      <c r="P44" s="58"/>
      <c r="Q44" s="58"/>
      <c r="R44" s="53"/>
      <c r="S44" s="17"/>
      <c r="T44" s="54"/>
      <c r="U44" s="64"/>
      <c r="V44" s="2"/>
    </row>
    <row r="45" spans="1:22" s="16" customFormat="1" ht="16.5" x14ac:dyDescent="0.25">
      <c r="A45" s="29">
        <v>1</v>
      </c>
      <c r="B45" s="30" t="s">
        <v>66</v>
      </c>
      <c r="C45" s="31"/>
      <c r="D45" s="43"/>
      <c r="E45" s="43"/>
      <c r="F45" s="43"/>
      <c r="G45" s="43"/>
      <c r="H45" s="29" t="s">
        <v>34</v>
      </c>
      <c r="I45" s="34">
        <v>1042</v>
      </c>
      <c r="J45" s="35"/>
      <c r="K45" s="73" t="s">
        <v>34</v>
      </c>
      <c r="L45" s="35">
        <v>550</v>
      </c>
      <c r="M45" s="74"/>
      <c r="N45" s="74"/>
      <c r="O45" s="38" t="s">
        <v>34</v>
      </c>
      <c r="P45" s="35">
        <f>SUM(I45:L45)</f>
        <v>1592</v>
      </c>
      <c r="Q45" s="34"/>
      <c r="R45" s="39">
        <v>0</v>
      </c>
      <c r="S45" s="40"/>
      <c r="T45" s="41" t="s">
        <v>34</v>
      </c>
      <c r="U45" s="107">
        <f t="shared" ref="U45:U49" si="7">ROUND(SUM(P45*R45),0)</f>
        <v>0</v>
      </c>
      <c r="V45" s="43"/>
    </row>
    <row r="46" spans="1:22" s="16" customFormat="1" ht="16.5" x14ac:dyDescent="0.25">
      <c r="A46" s="29">
        <v>2</v>
      </c>
      <c r="B46" s="30" t="s">
        <v>13</v>
      </c>
      <c r="C46" s="31"/>
      <c r="D46" s="43"/>
      <c r="E46" s="43"/>
      <c r="F46" s="43"/>
      <c r="G46" s="43"/>
      <c r="H46" s="38"/>
      <c r="I46" s="34">
        <v>300</v>
      </c>
      <c r="J46" s="35"/>
      <c r="K46" s="75"/>
      <c r="L46" s="35">
        <v>412</v>
      </c>
      <c r="M46" s="43"/>
      <c r="N46" s="43"/>
      <c r="O46" s="38"/>
      <c r="P46" s="35">
        <f t="shared" ref="P46:P49" si="8">SUM(I46:L46)</f>
        <v>712</v>
      </c>
      <c r="Q46" s="34"/>
      <c r="R46" s="39">
        <v>0</v>
      </c>
      <c r="S46" s="40"/>
      <c r="T46" s="41"/>
      <c r="U46" s="107">
        <f t="shared" si="7"/>
        <v>0</v>
      </c>
      <c r="V46" s="43"/>
    </row>
    <row r="47" spans="1:22" s="16" customFormat="1" ht="16.5" x14ac:dyDescent="0.25">
      <c r="A47" s="29">
        <v>3</v>
      </c>
      <c r="B47" s="30" t="s">
        <v>10</v>
      </c>
      <c r="C47" s="31"/>
      <c r="D47" s="43"/>
      <c r="E47" s="43"/>
      <c r="F47" s="43"/>
      <c r="G47" s="43"/>
      <c r="H47" s="38"/>
      <c r="I47" s="34">
        <v>2578</v>
      </c>
      <c r="J47" s="35"/>
      <c r="K47" s="75"/>
      <c r="L47" s="35">
        <v>0</v>
      </c>
      <c r="M47" s="43"/>
      <c r="N47" s="43"/>
      <c r="O47" s="38"/>
      <c r="P47" s="35">
        <f t="shared" si="8"/>
        <v>2578</v>
      </c>
      <c r="Q47" s="34"/>
      <c r="R47" s="39">
        <v>0</v>
      </c>
      <c r="S47" s="40"/>
      <c r="T47" s="41"/>
      <c r="U47" s="107">
        <f t="shared" si="7"/>
        <v>0</v>
      </c>
      <c r="V47" s="43"/>
    </row>
    <row r="48" spans="1:22" s="16" customFormat="1" ht="16.5" x14ac:dyDescent="0.25">
      <c r="A48" s="29">
        <v>4</v>
      </c>
      <c r="B48" s="30" t="s">
        <v>40</v>
      </c>
      <c r="C48" s="31"/>
      <c r="D48" s="43"/>
      <c r="E48" s="43"/>
      <c r="F48" s="43"/>
      <c r="G48" s="43"/>
      <c r="H48" s="38"/>
      <c r="I48" s="34">
        <v>1927</v>
      </c>
      <c r="J48" s="35"/>
      <c r="K48" s="75"/>
      <c r="L48" s="35">
        <v>0</v>
      </c>
      <c r="M48" s="43"/>
      <c r="N48" s="43"/>
      <c r="O48" s="38"/>
      <c r="P48" s="35">
        <f t="shared" si="8"/>
        <v>1927</v>
      </c>
      <c r="Q48" s="34"/>
      <c r="R48" s="39">
        <v>0.5</v>
      </c>
      <c r="S48" s="40"/>
      <c r="T48" s="41"/>
      <c r="U48" s="107">
        <f t="shared" si="7"/>
        <v>964</v>
      </c>
      <c r="V48" s="43"/>
    </row>
    <row r="49" spans="1:22" s="16" customFormat="1" ht="16.5" x14ac:dyDescent="0.25">
      <c r="A49" s="29">
        <v>5</v>
      </c>
      <c r="B49" s="30" t="s">
        <v>41</v>
      </c>
      <c r="C49" s="31"/>
      <c r="D49" s="43"/>
      <c r="E49" s="43"/>
      <c r="F49" s="43"/>
      <c r="G49" s="43"/>
      <c r="H49" s="38"/>
      <c r="I49" s="34">
        <v>3402</v>
      </c>
      <c r="J49" s="35"/>
      <c r="K49" s="75"/>
      <c r="L49" s="35">
        <v>0</v>
      </c>
      <c r="M49" s="43"/>
      <c r="N49" s="43"/>
      <c r="O49" s="38"/>
      <c r="P49" s="35">
        <f t="shared" si="8"/>
        <v>3402</v>
      </c>
      <c r="Q49" s="34"/>
      <c r="R49" s="39">
        <v>0.5</v>
      </c>
      <c r="S49" s="40"/>
      <c r="T49" s="41"/>
      <c r="U49" s="107">
        <f t="shared" si="7"/>
        <v>1701</v>
      </c>
      <c r="V49" s="43"/>
    </row>
    <row r="50" spans="1:22" s="15" customFormat="1" ht="16.5" x14ac:dyDescent="0.25">
      <c r="A50" s="44"/>
      <c r="B50" s="45" t="s">
        <v>15</v>
      </c>
      <c r="C50" s="44"/>
      <c r="D50" s="2"/>
      <c r="E50" s="2"/>
      <c r="F50" s="2"/>
      <c r="G50" s="2"/>
      <c r="H50" s="47" t="s">
        <v>34</v>
      </c>
      <c r="I50" s="48">
        <f>SUM(I45:I49)</f>
        <v>9249</v>
      </c>
      <c r="J50" s="68"/>
      <c r="K50" s="50" t="s">
        <v>34</v>
      </c>
      <c r="L50" s="51">
        <f>SUM(L45:L49)</f>
        <v>962</v>
      </c>
      <c r="M50" s="13"/>
      <c r="N50" s="13"/>
      <c r="O50" s="47" t="s">
        <v>34</v>
      </c>
      <c r="P50" s="48">
        <f>SUM(P45:P49)</f>
        <v>10211</v>
      </c>
      <c r="Q50" s="52"/>
      <c r="R50" s="53"/>
      <c r="S50" s="17"/>
      <c r="T50" s="54" t="s">
        <v>34</v>
      </c>
      <c r="U50" s="71">
        <f>SUM(U45:U49)</f>
        <v>2665</v>
      </c>
      <c r="V50" s="2"/>
    </row>
    <row r="51" spans="1:22" s="16" customFormat="1" ht="16.5" x14ac:dyDescent="0.25">
      <c r="A51" s="29"/>
      <c r="B51" s="30"/>
      <c r="C51" s="31"/>
      <c r="D51" s="43"/>
      <c r="E51" s="43"/>
      <c r="F51" s="43"/>
      <c r="G51" s="43"/>
      <c r="H51" s="76"/>
      <c r="I51" s="77"/>
      <c r="J51" s="78"/>
      <c r="K51" s="79"/>
      <c r="L51" s="78"/>
      <c r="M51" s="80"/>
      <c r="N51" s="80"/>
      <c r="O51" s="76"/>
      <c r="P51" s="77"/>
      <c r="Q51" s="34"/>
      <c r="R51" s="39"/>
      <c r="S51" s="40"/>
      <c r="T51" s="81"/>
      <c r="U51" s="42"/>
      <c r="V51" s="43"/>
    </row>
    <row r="52" spans="1:22" s="15" customFormat="1" ht="16.5" x14ac:dyDescent="0.25">
      <c r="A52" s="1" t="s">
        <v>28</v>
      </c>
      <c r="B52" s="1" t="s">
        <v>16</v>
      </c>
      <c r="C52" s="2"/>
      <c r="D52" s="2"/>
      <c r="E52" s="2"/>
      <c r="F52" s="2"/>
      <c r="G52" s="2"/>
      <c r="H52" s="82"/>
      <c r="I52" s="83"/>
      <c r="J52" s="84"/>
      <c r="K52" s="85"/>
      <c r="L52" s="35"/>
      <c r="M52" s="2"/>
      <c r="N52" s="2"/>
      <c r="O52" s="82"/>
      <c r="P52" s="83"/>
      <c r="Q52" s="83"/>
      <c r="R52" s="53"/>
      <c r="S52" s="17"/>
      <c r="T52" s="86"/>
      <c r="U52" s="64"/>
      <c r="V52" s="2"/>
    </row>
    <row r="53" spans="1:22" s="15" customFormat="1" ht="16.5" x14ac:dyDescent="0.25">
      <c r="A53" s="66">
        <v>1</v>
      </c>
      <c r="B53" s="118" t="s">
        <v>64</v>
      </c>
      <c r="C53" s="2"/>
      <c r="D53" s="2"/>
      <c r="E53" s="2"/>
      <c r="F53" s="2"/>
      <c r="G53" s="2"/>
      <c r="H53" s="29" t="s">
        <v>34</v>
      </c>
      <c r="I53" s="113">
        <v>45000</v>
      </c>
      <c r="J53" s="84"/>
      <c r="K53" s="73" t="s">
        <v>34</v>
      </c>
      <c r="L53" s="35">
        <v>3118</v>
      </c>
      <c r="M53" s="2"/>
      <c r="N53" s="2"/>
      <c r="O53" s="38" t="s">
        <v>34</v>
      </c>
      <c r="P53" s="35">
        <f>SUM(I53:L53)</f>
        <v>48118</v>
      </c>
      <c r="Q53" s="83"/>
      <c r="R53" s="39">
        <v>0</v>
      </c>
      <c r="S53" s="17"/>
      <c r="T53" s="41" t="s">
        <v>34</v>
      </c>
      <c r="U53" s="107">
        <f t="shared" ref="U53:U54" si="9">ROUND(SUM(P53*R53),0)</f>
        <v>0</v>
      </c>
      <c r="V53" s="2"/>
    </row>
    <row r="54" spans="1:22" s="15" customFormat="1" ht="16.5" x14ac:dyDescent="0.25">
      <c r="A54" s="66">
        <v>2</v>
      </c>
      <c r="B54" s="118" t="s">
        <v>65</v>
      </c>
      <c r="C54" s="2"/>
      <c r="D54" s="2"/>
      <c r="E54" s="2"/>
      <c r="F54" s="2"/>
      <c r="G54" s="2"/>
      <c r="H54" s="109"/>
      <c r="I54" s="114">
        <v>55000</v>
      </c>
      <c r="J54" s="84"/>
      <c r="K54" s="85"/>
      <c r="L54" s="111">
        <v>14000</v>
      </c>
      <c r="M54" s="2"/>
      <c r="N54" s="2"/>
      <c r="O54" s="109"/>
      <c r="P54" s="111">
        <f>SUM(I54:L54)</f>
        <v>69000</v>
      </c>
      <c r="Q54" s="83"/>
      <c r="R54" s="39">
        <v>0</v>
      </c>
      <c r="S54" s="17"/>
      <c r="T54" s="86"/>
      <c r="U54" s="107">
        <f t="shared" si="9"/>
        <v>0</v>
      </c>
      <c r="V54" s="2"/>
    </row>
    <row r="55" spans="1:22" s="15" customFormat="1" ht="16.5" x14ac:dyDescent="0.25">
      <c r="A55" s="1"/>
      <c r="B55" s="1" t="s">
        <v>63</v>
      </c>
      <c r="C55" s="2"/>
      <c r="D55" s="2"/>
      <c r="E55" s="2"/>
      <c r="F55" s="2"/>
      <c r="G55" s="2"/>
      <c r="H55" s="82"/>
      <c r="I55" s="83">
        <f>SUM(I53:I54)</f>
        <v>100000</v>
      </c>
      <c r="J55" s="84"/>
      <c r="K55" s="85"/>
      <c r="L55" s="49">
        <f>SUM(L53:L54)</f>
        <v>17118</v>
      </c>
      <c r="M55" s="2"/>
      <c r="N55" s="2"/>
      <c r="O55" s="82"/>
      <c r="P55" s="83">
        <f>SUM(P53:P54)</f>
        <v>117118</v>
      </c>
      <c r="Q55" s="83"/>
      <c r="R55" s="53"/>
      <c r="S55" s="17"/>
      <c r="T55" s="54" t="s">
        <v>34</v>
      </c>
      <c r="U55" s="71">
        <f>SUM(U53:U54)</f>
        <v>0</v>
      </c>
      <c r="V55" s="2"/>
    </row>
    <row r="56" spans="1:22" s="15" customFormat="1" ht="16.5" x14ac:dyDescent="0.25">
      <c r="A56" s="1"/>
      <c r="B56" s="87"/>
      <c r="C56" s="2"/>
      <c r="D56" s="2"/>
      <c r="E56" s="2"/>
      <c r="F56" s="2"/>
      <c r="G56" s="2"/>
      <c r="H56" s="57"/>
      <c r="I56" s="88"/>
      <c r="J56" s="89"/>
      <c r="K56" s="59"/>
      <c r="L56" s="49"/>
      <c r="M56" s="2"/>
      <c r="N56" s="2"/>
      <c r="O56" s="57"/>
      <c r="P56" s="58"/>
      <c r="Q56" s="58"/>
      <c r="R56" s="53"/>
      <c r="S56" s="17"/>
      <c r="T56" s="54"/>
      <c r="U56" s="112"/>
      <c r="V56" s="2"/>
    </row>
    <row r="57" spans="1:22" s="15" customFormat="1" ht="16.5" x14ac:dyDescent="0.25">
      <c r="A57" s="1" t="s">
        <v>29</v>
      </c>
      <c r="B57" s="1" t="s">
        <v>17</v>
      </c>
      <c r="C57" s="110">
        <v>0.15</v>
      </c>
      <c r="D57" s="110">
        <v>0.14000000000000001</v>
      </c>
      <c r="E57" s="2" t="s">
        <v>70</v>
      </c>
      <c r="F57" s="2"/>
      <c r="G57" s="2"/>
      <c r="H57" s="57" t="s">
        <v>34</v>
      </c>
      <c r="I57" s="52">
        <f>I30*C57</f>
        <v>20885.849999999999</v>
      </c>
      <c r="J57" s="68"/>
      <c r="K57" s="85" t="s">
        <v>34</v>
      </c>
      <c r="L57" s="49">
        <f>P57-I57</f>
        <v>-3441.8499999999985</v>
      </c>
      <c r="M57" s="13"/>
      <c r="N57" s="13"/>
      <c r="O57" s="82" t="s">
        <v>34</v>
      </c>
      <c r="P57" s="52">
        <f>ROUND(P30*D57,0)</f>
        <v>17444</v>
      </c>
      <c r="Q57" s="52"/>
      <c r="R57" s="53">
        <v>1</v>
      </c>
      <c r="S57" s="17"/>
      <c r="T57" s="54" t="s">
        <v>34</v>
      </c>
      <c r="U57" s="116">
        <f t="shared" ref="U57" si="10">ROUND(SUM(P57*R57),0)</f>
        <v>17444</v>
      </c>
      <c r="V57" s="2"/>
    </row>
    <row r="58" spans="1:22" s="15" customFormat="1" ht="17.25" thickBot="1" x14ac:dyDescent="0.3">
      <c r="A58" s="2"/>
      <c r="B58" s="72"/>
      <c r="C58" s="2"/>
      <c r="D58" s="2"/>
      <c r="E58" s="2"/>
      <c r="F58" s="2"/>
      <c r="G58" s="2"/>
      <c r="H58" s="57"/>
      <c r="I58" s="58"/>
      <c r="J58" s="49"/>
      <c r="K58" s="59"/>
      <c r="L58" s="65"/>
      <c r="M58" s="2"/>
      <c r="N58" s="2"/>
      <c r="O58" s="57"/>
      <c r="P58" s="58"/>
      <c r="Q58" s="58"/>
      <c r="R58" s="53"/>
      <c r="S58" s="17"/>
      <c r="T58" s="54"/>
      <c r="U58" s="64"/>
      <c r="V58" s="2"/>
    </row>
    <row r="59" spans="1:22" s="15" customFormat="1" ht="17.25" thickTop="1" x14ac:dyDescent="0.25">
      <c r="A59" s="1"/>
      <c r="B59" s="1" t="s">
        <v>6</v>
      </c>
      <c r="C59" s="2"/>
      <c r="D59" s="156"/>
      <c r="E59" s="2"/>
      <c r="F59" s="2"/>
      <c r="G59" s="2"/>
      <c r="H59" s="90" t="s">
        <v>34</v>
      </c>
      <c r="I59" s="91">
        <f>SUM(I30,I35,I37,I42,I50,I55,I57)</f>
        <v>270887.84999999998</v>
      </c>
      <c r="J59" s="68"/>
      <c r="K59" s="92" t="s">
        <v>34</v>
      </c>
      <c r="L59" s="91">
        <f>SUM(L30,L35,L37,L42,L50,L55,L57)</f>
        <v>0.15000000000145519</v>
      </c>
      <c r="M59" s="7"/>
      <c r="N59" s="7"/>
      <c r="O59" s="93" t="s">
        <v>34</v>
      </c>
      <c r="P59" s="91">
        <f>SUM(P30,P35,P37,P42,P50,P55,P57)</f>
        <v>270888</v>
      </c>
      <c r="Q59" s="52"/>
      <c r="R59" s="53"/>
      <c r="S59" s="17"/>
      <c r="T59" s="94" t="s">
        <v>34</v>
      </c>
      <c r="U59" s="91">
        <f>SUM(U30,U35,U37,U42,U50,U55,U57)</f>
        <v>25181</v>
      </c>
      <c r="V59" s="101"/>
    </row>
    <row r="60" spans="1:22" s="15" customFormat="1" ht="16.5" x14ac:dyDescent="0.25">
      <c r="A60" s="1"/>
      <c r="B60" s="1"/>
      <c r="C60" s="2"/>
      <c r="D60" s="2"/>
      <c r="E60" s="2"/>
      <c r="F60" s="2"/>
      <c r="G60" s="2"/>
      <c r="H60" s="82"/>
      <c r="I60" s="52"/>
      <c r="J60" s="68"/>
      <c r="K60" s="95"/>
      <c r="L60" s="68"/>
      <c r="M60" s="7"/>
      <c r="N60" s="7"/>
      <c r="O60" s="96"/>
      <c r="P60" s="52"/>
      <c r="Q60" s="52"/>
      <c r="R60" s="53"/>
      <c r="S60" s="17"/>
      <c r="T60" s="54"/>
      <c r="U60" s="97"/>
      <c r="V60" s="2"/>
    </row>
    <row r="61" spans="1:22" s="15" customFormat="1" ht="16.5" x14ac:dyDescent="0.25">
      <c r="A61" s="1"/>
      <c r="B61" s="1"/>
      <c r="C61" s="2"/>
      <c r="D61" s="2"/>
      <c r="E61" s="2"/>
      <c r="F61" s="2"/>
      <c r="G61" s="2"/>
      <c r="H61" s="82"/>
      <c r="I61" s="52"/>
      <c r="J61" s="68"/>
      <c r="K61" s="95"/>
      <c r="L61" s="68"/>
      <c r="M61" s="7"/>
      <c r="N61" s="7"/>
      <c r="O61" s="96"/>
      <c r="P61" s="52"/>
      <c r="Q61" s="52"/>
      <c r="R61" s="53"/>
      <c r="S61" s="17"/>
      <c r="T61" s="54"/>
      <c r="U61" s="97"/>
      <c r="V61" s="2"/>
    </row>
    <row r="62" spans="1:22" s="15" customFormat="1" ht="16.5" x14ac:dyDescent="0.25">
      <c r="A62" s="1"/>
      <c r="B62" s="1"/>
      <c r="C62" s="2"/>
      <c r="D62" s="2"/>
      <c r="E62" s="2"/>
      <c r="F62" s="2"/>
      <c r="G62" s="2"/>
      <c r="H62" s="82"/>
      <c r="I62" s="52"/>
      <c r="J62" s="68"/>
      <c r="K62" s="95"/>
      <c r="L62" s="68"/>
      <c r="M62" s="7"/>
      <c r="N62" s="7"/>
      <c r="O62" s="96"/>
      <c r="P62" s="108"/>
      <c r="Q62" s="52"/>
      <c r="R62" s="53"/>
      <c r="S62" s="17"/>
      <c r="T62" s="54"/>
      <c r="U62" s="97"/>
      <c r="V62" s="2"/>
    </row>
    <row r="63" spans="1:22" s="15" customFormat="1" ht="16.5" x14ac:dyDescent="0.25">
      <c r="A63" s="1"/>
      <c r="B63" s="1"/>
      <c r="C63" s="2"/>
      <c r="D63" s="2"/>
      <c r="E63" s="2"/>
      <c r="F63" s="2"/>
      <c r="G63" s="2"/>
      <c r="H63" s="82"/>
      <c r="I63" s="52"/>
      <c r="J63" s="68"/>
      <c r="K63" s="95"/>
      <c r="L63" s="68"/>
      <c r="M63" s="7"/>
      <c r="N63" s="7"/>
      <c r="O63" s="96"/>
      <c r="P63" s="52"/>
      <c r="Q63" s="52"/>
      <c r="R63" s="53"/>
      <c r="S63" s="17"/>
      <c r="T63" s="54"/>
      <c r="U63" s="97"/>
      <c r="V63" s="2"/>
    </row>
    <row r="64" spans="1:22" s="15" customFormat="1" ht="16.5" x14ac:dyDescent="0.25">
      <c r="A64" s="1"/>
      <c r="B64" s="1"/>
      <c r="C64" s="2"/>
      <c r="D64" s="2"/>
      <c r="E64" s="2"/>
      <c r="F64" s="2"/>
      <c r="G64" s="2"/>
      <c r="H64" s="82"/>
      <c r="I64" s="52"/>
      <c r="J64" s="68"/>
      <c r="K64" s="95"/>
      <c r="L64" s="68"/>
      <c r="M64" s="7"/>
      <c r="N64" s="7"/>
      <c r="O64" s="96"/>
      <c r="P64" s="52"/>
      <c r="Q64" s="52"/>
      <c r="R64" s="53"/>
      <c r="S64" s="17"/>
      <c r="T64" s="54"/>
      <c r="U64" s="97"/>
      <c r="V64" s="2"/>
    </row>
    <row r="65" spans="1:22" s="15" customFormat="1" ht="16.5" x14ac:dyDescent="0.25">
      <c r="A65" s="1"/>
      <c r="B65" s="1"/>
      <c r="C65" s="2"/>
      <c r="D65" s="2"/>
      <c r="E65" s="2"/>
      <c r="F65" s="2"/>
      <c r="G65" s="2"/>
      <c r="H65" s="2"/>
      <c r="I65" s="5"/>
      <c r="J65" s="5"/>
      <c r="K65" s="7"/>
      <c r="L65" s="6"/>
      <c r="M65" s="7"/>
      <c r="N65" s="7"/>
      <c r="O65" s="7"/>
      <c r="P65" s="5"/>
      <c r="Q65" s="5"/>
      <c r="R65" s="17"/>
      <c r="S65" s="17"/>
      <c r="T65" s="17"/>
      <c r="U65" s="18"/>
      <c r="V65" s="2"/>
    </row>
    <row r="66" spans="1:22" x14ac:dyDescent="0.25">
      <c r="A66" s="161" t="s">
        <v>33</v>
      </c>
      <c r="B66" s="162"/>
      <c r="C66" s="162"/>
      <c r="D66" s="162"/>
      <c r="E66" s="163">
        <f>P59*10%</f>
        <v>27088.800000000003</v>
      </c>
      <c r="F66" s="163"/>
      <c r="I66" s="5"/>
      <c r="J66" s="5"/>
      <c r="K66" s="7"/>
      <c r="L66" s="6"/>
      <c r="M66" s="7"/>
      <c r="N66" s="7"/>
      <c r="O66" s="7"/>
      <c r="P66" s="5"/>
      <c r="Q66" s="5"/>
    </row>
    <row r="67" spans="1:22" x14ac:dyDescent="0.25">
      <c r="A67" s="161" t="s">
        <v>32</v>
      </c>
      <c r="B67" s="162"/>
      <c r="C67" s="162"/>
      <c r="D67" s="162"/>
      <c r="E67" s="163">
        <f>U59</f>
        <v>25181</v>
      </c>
      <c r="F67" s="163"/>
      <c r="I67" s="115">
        <f>SUM(U59/P59)</f>
        <v>9.2957236939251647E-2</v>
      </c>
      <c r="J67" s="5"/>
      <c r="K67" s="7"/>
      <c r="L67" s="6"/>
      <c r="M67" s="7"/>
      <c r="N67" s="7"/>
      <c r="O67" s="7"/>
      <c r="P67" s="5"/>
      <c r="Q67" s="5"/>
    </row>
    <row r="68" spans="1:22" x14ac:dyDescent="0.25">
      <c r="H68" s="13"/>
      <c r="I68" s="12"/>
      <c r="J68" s="12"/>
      <c r="K68" s="13"/>
      <c r="L68" s="12"/>
      <c r="M68" s="13"/>
      <c r="N68" s="13"/>
      <c r="O68" s="13"/>
      <c r="P68" s="12"/>
      <c r="Q68" s="12"/>
    </row>
    <row r="69" spans="1:22" x14ac:dyDescent="0.25">
      <c r="A69" s="1"/>
      <c r="B69" s="118" t="s">
        <v>31</v>
      </c>
      <c r="I69" s="9"/>
      <c r="J69" s="9"/>
      <c r="K69" s="10"/>
      <c r="L69" s="11"/>
      <c r="M69" s="10"/>
      <c r="N69" s="10"/>
      <c r="O69" s="10"/>
      <c r="P69" s="9"/>
      <c r="Q69" s="9"/>
    </row>
    <row r="70" spans="1:22" x14ac:dyDescent="0.25">
      <c r="A70" s="118"/>
      <c r="P70" s="6"/>
      <c r="Q70" s="6"/>
      <c r="R70" s="17" t="s">
        <v>74</v>
      </c>
    </row>
    <row r="71" spans="1:22" x14ac:dyDescent="0.25">
      <c r="A71" s="14"/>
      <c r="B71" s="8"/>
      <c r="P71" s="6"/>
      <c r="Q71" s="6"/>
    </row>
    <row r="72" spans="1:22" x14ac:dyDescent="0.25">
      <c r="P72" s="6"/>
      <c r="Q72" s="6"/>
    </row>
    <row r="73" spans="1:22" x14ac:dyDescent="0.25">
      <c r="P73" s="6"/>
      <c r="Q73" s="6"/>
    </row>
    <row r="74" spans="1:22" x14ac:dyDescent="0.25">
      <c r="P74" s="6"/>
      <c r="Q74" s="6"/>
    </row>
    <row r="75" spans="1:22" x14ac:dyDescent="0.25">
      <c r="P75" s="6"/>
      <c r="Q75" s="6"/>
    </row>
    <row r="76" spans="1:22" x14ac:dyDescent="0.25">
      <c r="P76" s="6"/>
      <c r="Q76" s="6"/>
    </row>
    <row r="77" spans="1:22" x14ac:dyDescent="0.25">
      <c r="P77" s="6"/>
      <c r="Q77" s="6"/>
    </row>
  </sheetData>
  <sheetProtection formatColumns="0" formatRows="0" insertRows="0" deleteRows="0" selectLockedCells="1"/>
  <mergeCells count="12">
    <mergeCell ref="A6:U6"/>
    <mergeCell ref="A1:U1"/>
    <mergeCell ref="A2:U2"/>
    <mergeCell ref="A3:U3"/>
    <mergeCell ref="A4:U4"/>
    <mergeCell ref="A5:U5"/>
    <mergeCell ref="R9:R10"/>
    <mergeCell ref="U9:U10"/>
    <mergeCell ref="A66:D66"/>
    <mergeCell ref="E66:F66"/>
    <mergeCell ref="A67:D67"/>
    <mergeCell ref="E67:F67"/>
  </mergeCells>
  <pageMargins left="0.25" right="0.25" top="0.5" bottom="0.55000000000000004" header="0.5" footer="0.5"/>
  <pageSetup scale="54" orientation="portrait" r:id="rId1"/>
  <headerFooter alignWithMargins="0">
    <oddHeader>&amp;R&amp;"Helv,Bold"&amp;10BUDGET MODIFICATION</oddHeader>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dimension ref="A1:V75"/>
  <sheetViews>
    <sheetView showGridLines="0" view="pageBreakPreview" zoomScale="145" zoomScaleSheetLayoutView="145" workbookViewId="0">
      <selection activeCell="B8" sqref="B8"/>
    </sheetView>
  </sheetViews>
  <sheetFormatPr defaultColWidth="9.77734375" defaultRowHeight="15.75" x14ac:dyDescent="0.25"/>
  <cols>
    <col min="1" max="1" width="3.44140625" style="2" customWidth="1"/>
    <col min="2" max="2" width="95.109375" style="2" customWidth="1"/>
    <col min="3" max="3" width="26.109375" style="2" hidden="1" customWidth="1"/>
    <col min="4" max="4" width="13" style="2" customWidth="1"/>
    <col min="5" max="5" width="6.21875" style="2" hidden="1" customWidth="1"/>
    <col min="6" max="6" width="9" style="2" hidden="1" customWidth="1"/>
    <col min="7" max="7" width="1.77734375" style="2" hidden="1" customWidth="1"/>
    <col min="8" max="8" width="2.77734375" style="2" hidden="1" customWidth="1"/>
    <col min="9" max="9" width="11.109375" style="2" hidden="1" customWidth="1"/>
    <col min="10" max="10" width="1.77734375" style="2" hidden="1" customWidth="1"/>
    <col min="11" max="11" width="2.6640625" style="2" hidden="1" customWidth="1"/>
    <col min="12" max="12" width="11.21875" style="2" hidden="1" customWidth="1"/>
    <col min="13" max="13" width="1.77734375" style="2" hidden="1" customWidth="1"/>
    <col min="14" max="14" width="2" style="2" hidden="1" customWidth="1"/>
    <col min="15" max="15" width="3.5546875" style="2" hidden="1" customWidth="1"/>
    <col min="16" max="16" width="10.33203125" style="2" hidden="1" customWidth="1"/>
    <col min="17" max="17" width="1.88671875" style="2" hidden="1" customWidth="1"/>
    <col min="18" max="18" width="7.44140625" style="17" hidden="1" customWidth="1"/>
    <col min="19" max="19" width="1.77734375" style="17" hidden="1" customWidth="1"/>
    <col min="20" max="20" width="2.33203125" style="17" hidden="1" customWidth="1"/>
    <col min="21" max="21" width="10.6640625" style="18" hidden="1" customWidth="1"/>
    <col min="22" max="22" width="2.21875" style="2" customWidth="1"/>
    <col min="23" max="16384" width="9.77734375" style="2"/>
  </cols>
  <sheetData>
    <row r="1" spans="1:22" ht="18" x14ac:dyDescent="0.25">
      <c r="A1" s="175" t="s">
        <v>71</v>
      </c>
      <c r="B1" s="175"/>
      <c r="C1" s="175"/>
      <c r="D1" s="175"/>
      <c r="E1" s="175"/>
      <c r="F1" s="175"/>
      <c r="G1" s="175"/>
      <c r="H1" s="175"/>
      <c r="I1" s="175"/>
      <c r="J1" s="175"/>
      <c r="K1" s="175"/>
      <c r="L1" s="175"/>
      <c r="M1" s="175"/>
      <c r="N1" s="175"/>
      <c r="O1" s="175"/>
      <c r="P1" s="175"/>
      <c r="Q1" s="162"/>
      <c r="R1" s="162"/>
      <c r="S1" s="162"/>
      <c r="T1" s="162"/>
      <c r="U1" s="162"/>
    </row>
    <row r="2" spans="1:22" ht="18" x14ac:dyDescent="0.25">
      <c r="A2" s="175" t="s">
        <v>53</v>
      </c>
      <c r="B2" s="175"/>
      <c r="C2" s="175"/>
      <c r="D2" s="175"/>
      <c r="E2" s="175"/>
      <c r="F2" s="175"/>
      <c r="G2" s="175"/>
      <c r="H2" s="175"/>
      <c r="I2" s="175"/>
      <c r="J2" s="175"/>
      <c r="K2" s="175"/>
      <c r="L2" s="175"/>
      <c r="M2" s="175"/>
      <c r="N2" s="175"/>
      <c r="O2" s="175"/>
      <c r="P2" s="175"/>
      <c r="Q2" s="162"/>
      <c r="R2" s="162"/>
      <c r="S2" s="162"/>
      <c r="T2" s="162"/>
      <c r="U2" s="162"/>
    </row>
    <row r="3" spans="1:22" ht="18" x14ac:dyDescent="0.25">
      <c r="A3" s="175" t="s">
        <v>73</v>
      </c>
      <c r="B3" s="175"/>
      <c r="C3" s="175"/>
      <c r="D3" s="175"/>
      <c r="E3" s="175"/>
      <c r="F3" s="175"/>
      <c r="G3" s="175"/>
      <c r="H3" s="175"/>
      <c r="I3" s="175"/>
      <c r="J3" s="175"/>
      <c r="K3" s="175"/>
      <c r="L3" s="175"/>
      <c r="M3" s="175"/>
      <c r="N3" s="175"/>
      <c r="O3" s="175"/>
      <c r="P3" s="175"/>
      <c r="Q3" s="162"/>
      <c r="R3" s="162"/>
      <c r="S3" s="162"/>
      <c r="T3" s="162"/>
      <c r="U3" s="162"/>
    </row>
    <row r="4" spans="1:22" s="3" customFormat="1" ht="16.5" x14ac:dyDescent="0.25">
      <c r="A4" s="176"/>
      <c r="B4" s="176"/>
      <c r="C4" s="176"/>
      <c r="D4" s="176"/>
      <c r="E4" s="176"/>
      <c r="F4" s="176"/>
      <c r="G4" s="176"/>
      <c r="H4" s="176"/>
      <c r="I4" s="176"/>
      <c r="J4" s="176"/>
      <c r="K4" s="176"/>
      <c r="L4" s="176"/>
      <c r="M4" s="176"/>
      <c r="N4" s="176"/>
      <c r="O4" s="176"/>
      <c r="P4" s="176"/>
      <c r="Q4" s="169"/>
      <c r="R4" s="169"/>
      <c r="S4" s="169"/>
      <c r="T4" s="169"/>
      <c r="U4" s="169"/>
    </row>
    <row r="5" spans="1:22" s="3" customFormat="1" ht="16.5" x14ac:dyDescent="0.25">
      <c r="A5" s="177"/>
      <c r="B5" s="177"/>
      <c r="C5" s="177"/>
      <c r="D5" s="177"/>
      <c r="E5" s="177"/>
      <c r="F5" s="177"/>
      <c r="G5" s="177"/>
      <c r="H5" s="177"/>
      <c r="I5" s="177"/>
      <c r="J5" s="177"/>
      <c r="K5" s="177"/>
      <c r="L5" s="177"/>
      <c r="M5" s="177"/>
      <c r="N5" s="177"/>
      <c r="O5" s="177"/>
      <c r="P5" s="177"/>
      <c r="Q5" s="178"/>
      <c r="R5" s="178"/>
      <c r="S5" s="178"/>
      <c r="T5" s="178"/>
      <c r="U5" s="178"/>
    </row>
    <row r="6" spans="1:22" ht="16.5" x14ac:dyDescent="0.25">
      <c r="A6" s="170"/>
      <c r="B6" s="170"/>
      <c r="C6" s="170"/>
      <c r="D6" s="170"/>
      <c r="E6" s="170"/>
      <c r="F6" s="170"/>
      <c r="G6" s="170"/>
      <c r="H6" s="170"/>
      <c r="I6" s="170"/>
      <c r="J6" s="170"/>
      <c r="K6" s="170"/>
      <c r="L6" s="170"/>
      <c r="M6" s="170"/>
      <c r="N6" s="170"/>
      <c r="O6" s="170"/>
      <c r="P6" s="170"/>
      <c r="Q6" s="171"/>
      <c r="R6" s="171"/>
      <c r="S6" s="171"/>
      <c r="T6" s="171"/>
      <c r="U6" s="171"/>
    </row>
    <row r="7" spans="1:22" s="15" customFormat="1" ht="24" customHeight="1" x14ac:dyDescent="0.25">
      <c r="A7" s="13"/>
      <c r="B7" s="154"/>
      <c r="C7" s="13"/>
      <c r="D7" s="121"/>
      <c r="E7" s="121"/>
      <c r="F7" s="121"/>
      <c r="G7" s="122"/>
      <c r="H7" s="122"/>
      <c r="I7" s="121"/>
      <c r="J7" s="121"/>
      <c r="K7" s="122"/>
      <c r="L7" s="122"/>
      <c r="M7" s="122"/>
      <c r="N7" s="122"/>
      <c r="O7" s="122"/>
      <c r="P7" s="121"/>
      <c r="Q7" s="121"/>
      <c r="R7" s="157"/>
      <c r="S7" s="21"/>
      <c r="T7" s="21"/>
      <c r="U7" s="159"/>
      <c r="V7" s="2"/>
    </row>
    <row r="8" spans="1:22" s="15" customFormat="1" ht="122.25" customHeight="1" x14ac:dyDescent="0.3">
      <c r="A8" s="123"/>
      <c r="B8" s="155" t="s">
        <v>72</v>
      </c>
      <c r="C8" s="13"/>
      <c r="D8" s="121"/>
      <c r="E8" s="121"/>
      <c r="F8" s="121"/>
      <c r="G8" s="122"/>
      <c r="H8" s="122"/>
      <c r="I8" s="121"/>
      <c r="J8" s="121"/>
      <c r="K8" s="122"/>
      <c r="L8" s="121"/>
      <c r="M8" s="122"/>
      <c r="N8" s="122"/>
      <c r="O8" s="122"/>
      <c r="P8" s="121"/>
      <c r="Q8" s="121"/>
      <c r="R8" s="157"/>
      <c r="S8" s="21"/>
      <c r="T8" s="21"/>
      <c r="U8" s="159"/>
      <c r="V8" s="2"/>
    </row>
    <row r="9" spans="1:22" s="15" customFormat="1" ht="16.5" x14ac:dyDescent="0.25">
      <c r="A9" s="13"/>
      <c r="B9" s="154"/>
      <c r="C9" s="13"/>
      <c r="D9" s="13"/>
      <c r="E9" s="13"/>
      <c r="F9" s="13"/>
      <c r="G9" s="13"/>
      <c r="H9" s="13"/>
      <c r="I9" s="13"/>
      <c r="J9" s="13"/>
      <c r="K9" s="13"/>
      <c r="L9" s="13"/>
      <c r="M9" s="13"/>
      <c r="N9" s="13"/>
      <c r="O9" s="13"/>
      <c r="P9" s="13"/>
      <c r="Q9" s="13"/>
      <c r="R9" s="119"/>
      <c r="S9" s="119"/>
      <c r="T9" s="119"/>
      <c r="U9" s="120"/>
      <c r="V9" s="2"/>
    </row>
    <row r="10" spans="1:22" s="16" customFormat="1" ht="16.5" x14ac:dyDescent="0.25">
      <c r="A10" s="76"/>
      <c r="B10" s="154"/>
      <c r="C10" s="126"/>
      <c r="D10" s="127"/>
      <c r="E10" s="128"/>
      <c r="F10" s="129"/>
      <c r="G10" s="126"/>
      <c r="H10" s="76"/>
      <c r="I10" s="77"/>
      <c r="J10" s="78"/>
      <c r="K10" s="79"/>
      <c r="L10" s="78"/>
      <c r="M10" s="130"/>
      <c r="N10" s="130"/>
      <c r="O10" s="131"/>
      <c r="P10" s="78"/>
      <c r="Q10" s="77"/>
      <c r="R10" s="105"/>
      <c r="S10" s="132"/>
      <c r="T10" s="81"/>
      <c r="U10" s="107"/>
      <c r="V10" s="43"/>
    </row>
    <row r="11" spans="1:22" s="16" customFormat="1" ht="16.5" x14ac:dyDescent="0.25">
      <c r="A11" s="76"/>
      <c r="B11" s="125"/>
      <c r="C11" s="126"/>
      <c r="D11" s="127"/>
      <c r="E11" s="128"/>
      <c r="F11" s="129"/>
      <c r="G11" s="126"/>
      <c r="H11" s="76"/>
      <c r="I11" s="77"/>
      <c r="J11" s="78"/>
      <c r="K11" s="79"/>
      <c r="L11" s="78"/>
      <c r="M11" s="130"/>
      <c r="N11" s="130"/>
      <c r="O11" s="131"/>
      <c r="P11" s="78"/>
      <c r="Q11" s="77"/>
      <c r="R11" s="105"/>
      <c r="S11" s="132"/>
      <c r="T11" s="81"/>
      <c r="U11" s="107"/>
      <c r="V11" s="43"/>
    </row>
    <row r="12" spans="1:22" s="16" customFormat="1" ht="16.5" x14ac:dyDescent="0.25">
      <c r="A12" s="76"/>
      <c r="B12" s="125"/>
      <c r="C12" s="126"/>
      <c r="D12" s="127"/>
      <c r="E12" s="128"/>
      <c r="F12" s="129"/>
      <c r="G12" s="126"/>
      <c r="H12" s="76"/>
      <c r="I12" s="77"/>
      <c r="J12" s="78"/>
      <c r="K12" s="79"/>
      <c r="L12" s="78"/>
      <c r="M12" s="130"/>
      <c r="N12" s="130"/>
      <c r="O12" s="131"/>
      <c r="P12" s="78"/>
      <c r="Q12" s="77"/>
      <c r="R12" s="105"/>
      <c r="S12" s="132"/>
      <c r="T12" s="81"/>
      <c r="U12" s="107"/>
      <c r="V12" s="43"/>
    </row>
    <row r="13" spans="1:22" s="16" customFormat="1" ht="16.5" x14ac:dyDescent="0.25">
      <c r="A13" s="76"/>
      <c r="B13" s="125"/>
      <c r="C13" s="126"/>
      <c r="D13" s="127"/>
      <c r="E13" s="128"/>
      <c r="F13" s="129"/>
      <c r="G13" s="126"/>
      <c r="H13" s="76"/>
      <c r="I13" s="77"/>
      <c r="J13" s="78"/>
      <c r="K13" s="79"/>
      <c r="L13" s="78"/>
      <c r="M13" s="130"/>
      <c r="N13" s="130"/>
      <c r="O13" s="131"/>
      <c r="P13" s="78"/>
      <c r="Q13" s="77"/>
      <c r="R13" s="105"/>
      <c r="S13" s="132"/>
      <c r="T13" s="81"/>
      <c r="U13" s="107"/>
      <c r="V13" s="43"/>
    </row>
    <row r="14" spans="1:22" s="16" customFormat="1" ht="16.5" x14ac:dyDescent="0.25">
      <c r="A14" s="76"/>
      <c r="B14" s="125"/>
      <c r="C14" s="126"/>
      <c r="D14" s="127"/>
      <c r="E14" s="128"/>
      <c r="F14" s="129"/>
      <c r="G14" s="126"/>
      <c r="H14" s="76"/>
      <c r="I14" s="77"/>
      <c r="J14" s="78"/>
      <c r="K14" s="79"/>
      <c r="L14" s="78"/>
      <c r="M14" s="130"/>
      <c r="N14" s="130"/>
      <c r="O14" s="131"/>
      <c r="P14" s="78"/>
      <c r="Q14" s="77"/>
      <c r="R14" s="105"/>
      <c r="S14" s="132"/>
      <c r="T14" s="81"/>
      <c r="U14" s="107"/>
      <c r="V14" s="43"/>
    </row>
    <row r="15" spans="1:22" s="16" customFormat="1" ht="16.5" x14ac:dyDescent="0.25">
      <c r="A15" s="76"/>
      <c r="B15" s="125"/>
      <c r="C15" s="126"/>
      <c r="D15" s="127"/>
      <c r="E15" s="128"/>
      <c r="F15" s="129"/>
      <c r="G15" s="126"/>
      <c r="H15" s="76"/>
      <c r="I15" s="77"/>
      <c r="J15" s="78"/>
      <c r="K15" s="79"/>
      <c r="L15" s="78"/>
      <c r="M15" s="130"/>
      <c r="N15" s="130"/>
      <c r="O15" s="131"/>
      <c r="P15" s="78"/>
      <c r="Q15" s="77"/>
      <c r="R15" s="105"/>
      <c r="S15" s="132"/>
      <c r="T15" s="81"/>
      <c r="U15" s="107"/>
      <c r="V15" s="43"/>
    </row>
    <row r="16" spans="1:22" s="16" customFormat="1" ht="16.5" x14ac:dyDescent="0.25">
      <c r="A16" s="76"/>
      <c r="B16" s="125"/>
      <c r="C16" s="126"/>
      <c r="D16" s="127"/>
      <c r="E16" s="128"/>
      <c r="F16" s="129"/>
      <c r="G16" s="126"/>
      <c r="H16" s="76"/>
      <c r="I16" s="77"/>
      <c r="J16" s="78"/>
      <c r="K16" s="79"/>
      <c r="L16" s="78"/>
      <c r="M16" s="130"/>
      <c r="N16" s="130"/>
      <c r="O16" s="131"/>
      <c r="P16" s="78"/>
      <c r="Q16" s="77"/>
      <c r="R16" s="105"/>
      <c r="S16" s="132"/>
      <c r="T16" s="81"/>
      <c r="U16" s="107"/>
      <c r="V16" s="43"/>
    </row>
    <row r="17" spans="1:22" s="15" customFormat="1" ht="16.5" x14ac:dyDescent="0.25">
      <c r="A17" s="133"/>
      <c r="B17" s="134"/>
      <c r="C17" s="133"/>
      <c r="D17" s="133"/>
      <c r="E17" s="133"/>
      <c r="F17" s="135"/>
      <c r="G17" s="133"/>
      <c r="H17" s="82"/>
      <c r="I17" s="52"/>
      <c r="J17" s="68"/>
      <c r="K17" s="85"/>
      <c r="L17" s="68"/>
      <c r="M17" s="13"/>
      <c r="N17" s="13"/>
      <c r="O17" s="82"/>
      <c r="P17" s="52"/>
      <c r="Q17" s="52"/>
      <c r="R17" s="106"/>
      <c r="S17" s="119"/>
      <c r="T17" s="86"/>
      <c r="U17" s="107"/>
      <c r="V17" s="2"/>
    </row>
    <row r="18" spans="1:22" s="15" customFormat="1" ht="16.5" x14ac:dyDescent="0.25">
      <c r="A18" s="133"/>
      <c r="B18" s="136"/>
      <c r="C18" s="137"/>
      <c r="D18" s="138"/>
      <c r="E18" s="139"/>
      <c r="F18" s="135"/>
      <c r="G18" s="133"/>
      <c r="H18" s="82"/>
      <c r="I18" s="52"/>
      <c r="J18" s="68"/>
      <c r="K18" s="85"/>
      <c r="L18" s="68"/>
      <c r="M18" s="13"/>
      <c r="N18" s="13"/>
      <c r="O18" s="82"/>
      <c r="P18" s="68"/>
      <c r="Q18" s="52"/>
      <c r="R18" s="106"/>
      <c r="S18" s="119"/>
      <c r="T18" s="86"/>
      <c r="U18" s="116"/>
      <c r="V18" s="2"/>
    </row>
    <row r="19" spans="1:22" s="15" customFormat="1" ht="16.5" x14ac:dyDescent="0.25">
      <c r="A19" s="133"/>
      <c r="B19" s="134"/>
      <c r="C19" s="133"/>
      <c r="D19" s="133"/>
      <c r="E19" s="133"/>
      <c r="F19" s="135"/>
      <c r="G19" s="133"/>
      <c r="H19" s="82"/>
      <c r="I19" s="52"/>
      <c r="J19" s="68"/>
      <c r="K19" s="103"/>
      <c r="L19" s="68"/>
      <c r="M19" s="140"/>
      <c r="N19" s="140"/>
      <c r="O19" s="104"/>
      <c r="P19" s="52"/>
      <c r="Q19" s="52"/>
      <c r="R19" s="106"/>
      <c r="S19" s="119"/>
      <c r="T19" s="86"/>
      <c r="U19" s="116"/>
      <c r="V19" s="2"/>
    </row>
    <row r="20" spans="1:22" s="15" customFormat="1" ht="16.5" x14ac:dyDescent="0.25">
      <c r="A20" s="133"/>
      <c r="B20" s="134"/>
      <c r="C20" s="133"/>
      <c r="D20" s="133"/>
      <c r="E20" s="133"/>
      <c r="F20" s="135"/>
      <c r="G20" s="133"/>
      <c r="H20" s="82"/>
      <c r="I20" s="52"/>
      <c r="J20" s="68"/>
      <c r="K20" s="103"/>
      <c r="L20" s="68"/>
      <c r="M20" s="140"/>
      <c r="N20" s="140"/>
      <c r="O20" s="104"/>
      <c r="P20" s="52"/>
      <c r="Q20" s="52"/>
      <c r="R20" s="106"/>
      <c r="S20" s="119"/>
      <c r="T20" s="86"/>
      <c r="U20" s="116"/>
      <c r="V20" s="2"/>
    </row>
    <row r="21" spans="1:22" s="15" customFormat="1" ht="16.5" x14ac:dyDescent="0.25">
      <c r="A21" s="133"/>
      <c r="B21" s="124"/>
      <c r="C21" s="133"/>
      <c r="D21" s="133"/>
      <c r="E21" s="133"/>
      <c r="F21" s="135"/>
      <c r="G21" s="133"/>
      <c r="H21" s="82"/>
      <c r="I21" s="52"/>
      <c r="J21" s="68"/>
      <c r="K21" s="103"/>
      <c r="L21" s="68"/>
      <c r="M21" s="140"/>
      <c r="N21" s="140"/>
      <c r="O21" s="104"/>
      <c r="P21" s="52"/>
      <c r="Q21" s="52"/>
      <c r="R21" s="106"/>
      <c r="S21" s="119"/>
      <c r="T21" s="86"/>
      <c r="U21" s="116"/>
      <c r="V21" s="2"/>
    </row>
    <row r="22" spans="1:22" s="15" customFormat="1" ht="16.5" x14ac:dyDescent="0.25">
      <c r="A22" s="76"/>
      <c r="B22" s="125"/>
      <c r="C22" s="126"/>
      <c r="D22" s="127"/>
      <c r="E22" s="128"/>
      <c r="F22" s="129"/>
      <c r="G22" s="126"/>
      <c r="H22" s="76"/>
      <c r="I22" s="77"/>
      <c r="J22" s="78"/>
      <c r="K22" s="79"/>
      <c r="L22" s="78"/>
      <c r="M22" s="130"/>
      <c r="N22" s="130"/>
      <c r="O22" s="131"/>
      <c r="P22" s="78"/>
      <c r="Q22" s="77"/>
      <c r="R22" s="105"/>
      <c r="S22" s="132"/>
      <c r="T22" s="81"/>
      <c r="U22" s="107"/>
      <c r="V22" s="2"/>
    </row>
    <row r="23" spans="1:22" s="15" customFormat="1" ht="16.5" x14ac:dyDescent="0.25">
      <c r="A23" s="76"/>
      <c r="B23" s="125"/>
      <c r="C23" s="126"/>
      <c r="D23" s="127"/>
      <c r="E23" s="128"/>
      <c r="F23" s="129"/>
      <c r="G23" s="126"/>
      <c r="H23" s="76"/>
      <c r="I23" s="77"/>
      <c r="J23" s="78"/>
      <c r="K23" s="79"/>
      <c r="L23" s="78"/>
      <c r="M23" s="130"/>
      <c r="N23" s="130"/>
      <c r="O23" s="131"/>
      <c r="P23" s="78"/>
      <c r="Q23" s="77"/>
      <c r="R23" s="105"/>
      <c r="S23" s="132"/>
      <c r="T23" s="81"/>
      <c r="U23" s="107"/>
      <c r="V23" s="2"/>
    </row>
    <row r="24" spans="1:22" s="15" customFormat="1" ht="16.5" x14ac:dyDescent="0.25">
      <c r="A24" s="133"/>
      <c r="B24" s="134"/>
      <c r="C24" s="133"/>
      <c r="D24" s="133"/>
      <c r="E24" s="133"/>
      <c r="F24" s="135"/>
      <c r="G24" s="133"/>
      <c r="H24" s="82"/>
      <c r="I24" s="52"/>
      <c r="J24" s="68"/>
      <c r="K24" s="85"/>
      <c r="L24" s="68"/>
      <c r="M24" s="13"/>
      <c r="N24" s="13"/>
      <c r="O24" s="82"/>
      <c r="P24" s="52"/>
      <c r="Q24" s="52"/>
      <c r="R24" s="106"/>
      <c r="S24" s="119"/>
      <c r="T24" s="86"/>
      <c r="U24" s="107"/>
      <c r="V24" s="2"/>
    </row>
    <row r="25" spans="1:22" s="15" customFormat="1" ht="16.5" x14ac:dyDescent="0.25">
      <c r="A25" s="133"/>
      <c r="B25" s="136"/>
      <c r="C25" s="137"/>
      <c r="D25" s="138"/>
      <c r="E25" s="139"/>
      <c r="F25" s="135"/>
      <c r="G25" s="133"/>
      <c r="H25" s="82"/>
      <c r="I25" s="52"/>
      <c r="J25" s="68"/>
      <c r="K25" s="85"/>
      <c r="L25" s="68"/>
      <c r="M25" s="13"/>
      <c r="N25" s="13"/>
      <c r="O25" s="82"/>
      <c r="P25" s="68"/>
      <c r="Q25" s="52"/>
      <c r="R25" s="106"/>
      <c r="S25" s="119"/>
      <c r="T25" s="86"/>
      <c r="U25" s="116"/>
      <c r="V25" s="2"/>
    </row>
    <row r="26" spans="1:22" s="15" customFormat="1" ht="16.5" x14ac:dyDescent="0.25">
      <c r="A26" s="133"/>
      <c r="B26" s="134"/>
      <c r="C26" s="133"/>
      <c r="D26" s="133"/>
      <c r="E26" s="133"/>
      <c r="F26" s="135"/>
      <c r="G26" s="133"/>
      <c r="H26" s="82"/>
      <c r="I26" s="52"/>
      <c r="J26" s="68"/>
      <c r="K26" s="103"/>
      <c r="L26" s="68"/>
      <c r="M26" s="140"/>
      <c r="N26" s="140"/>
      <c r="O26" s="104"/>
      <c r="P26" s="52"/>
      <c r="Q26" s="52"/>
      <c r="R26" s="106"/>
      <c r="S26" s="119"/>
      <c r="T26" s="86"/>
      <c r="U26" s="116"/>
      <c r="V26" s="2"/>
    </row>
    <row r="27" spans="1:22" s="15" customFormat="1" ht="16.5" x14ac:dyDescent="0.25">
      <c r="A27" s="133"/>
      <c r="B27" s="134"/>
      <c r="C27" s="133"/>
      <c r="D27" s="133"/>
      <c r="E27" s="133"/>
      <c r="F27" s="135"/>
      <c r="G27" s="133"/>
      <c r="H27" s="82"/>
      <c r="I27" s="52"/>
      <c r="J27" s="68"/>
      <c r="K27" s="103"/>
      <c r="L27" s="68"/>
      <c r="M27" s="140"/>
      <c r="N27" s="140"/>
      <c r="O27" s="104"/>
      <c r="P27" s="52"/>
      <c r="Q27" s="52"/>
      <c r="R27" s="106"/>
      <c r="S27" s="119"/>
      <c r="T27" s="86"/>
      <c r="U27" s="116"/>
      <c r="V27" s="2"/>
    </row>
    <row r="28" spans="1:22" s="15" customFormat="1" ht="16.5" x14ac:dyDescent="0.25">
      <c r="A28" s="133"/>
      <c r="B28" s="134"/>
      <c r="C28" s="133"/>
      <c r="D28" s="133"/>
      <c r="E28" s="133"/>
      <c r="F28" s="135"/>
      <c r="G28" s="133"/>
      <c r="H28" s="82"/>
      <c r="I28" s="52"/>
      <c r="J28" s="68"/>
      <c r="K28" s="82"/>
      <c r="L28" s="52"/>
      <c r="M28" s="140"/>
      <c r="N28" s="140"/>
      <c r="O28" s="82"/>
      <c r="P28" s="52"/>
      <c r="Q28" s="52"/>
      <c r="R28" s="106"/>
      <c r="S28" s="119"/>
      <c r="T28" s="82"/>
      <c r="U28" s="52"/>
      <c r="V28" s="2"/>
    </row>
    <row r="29" spans="1:22" s="15" customFormat="1" ht="16.5" x14ac:dyDescent="0.25">
      <c r="A29" s="133"/>
      <c r="B29" s="133"/>
      <c r="C29" s="133"/>
      <c r="D29" s="133"/>
      <c r="E29" s="133"/>
      <c r="F29" s="106"/>
      <c r="G29" s="133"/>
      <c r="H29" s="82"/>
      <c r="I29" s="52"/>
      <c r="J29" s="68"/>
      <c r="K29" s="85"/>
      <c r="L29" s="141"/>
      <c r="M29" s="13"/>
      <c r="N29" s="13"/>
      <c r="O29" s="82"/>
      <c r="P29" s="52"/>
      <c r="Q29" s="52"/>
      <c r="R29" s="106"/>
      <c r="S29" s="119"/>
      <c r="T29" s="86"/>
      <c r="U29" s="116"/>
      <c r="V29" s="2"/>
    </row>
    <row r="30" spans="1:22" s="15" customFormat="1" ht="16.5" x14ac:dyDescent="0.25">
      <c r="A30" s="123"/>
      <c r="B30" s="123"/>
      <c r="C30" s="13"/>
      <c r="D30" s="13"/>
      <c r="E30" s="13"/>
      <c r="F30" s="13"/>
      <c r="G30" s="13"/>
      <c r="H30" s="85"/>
      <c r="I30" s="68"/>
      <c r="J30" s="68"/>
      <c r="K30" s="85"/>
      <c r="L30" s="68"/>
      <c r="M30" s="13"/>
      <c r="N30" s="13"/>
      <c r="O30" s="82"/>
      <c r="P30" s="52"/>
      <c r="Q30" s="52"/>
      <c r="R30" s="106"/>
      <c r="S30" s="119"/>
      <c r="T30" s="86"/>
      <c r="U30" s="116"/>
      <c r="V30" s="2"/>
    </row>
    <row r="31" spans="1:22" s="16" customFormat="1" ht="16.5" x14ac:dyDescent="0.25">
      <c r="A31" s="142"/>
      <c r="B31" s="143"/>
      <c r="C31" s="80"/>
      <c r="D31" s="80"/>
      <c r="E31" s="80"/>
      <c r="F31" s="80"/>
      <c r="G31" s="80"/>
      <c r="H31" s="76"/>
      <c r="I31" s="77"/>
      <c r="J31" s="78"/>
      <c r="K31" s="79"/>
      <c r="L31" s="78"/>
      <c r="M31" s="80"/>
      <c r="N31" s="80"/>
      <c r="O31" s="76"/>
      <c r="P31" s="78"/>
      <c r="Q31" s="77"/>
      <c r="R31" s="105"/>
      <c r="S31" s="132"/>
      <c r="T31" s="81"/>
      <c r="U31" s="107"/>
      <c r="V31" s="43"/>
    </row>
    <row r="32" spans="1:22" s="16" customFormat="1" ht="16.5" x14ac:dyDescent="0.25">
      <c r="A32" s="142"/>
      <c r="B32" s="143"/>
      <c r="C32" s="80"/>
      <c r="D32" s="80"/>
      <c r="E32" s="80"/>
      <c r="F32" s="80"/>
      <c r="G32" s="80"/>
      <c r="H32" s="76"/>
      <c r="I32" s="77"/>
      <c r="J32" s="78"/>
      <c r="K32" s="79"/>
      <c r="L32" s="78"/>
      <c r="M32" s="80"/>
      <c r="N32" s="80"/>
      <c r="O32" s="76"/>
      <c r="P32" s="78"/>
      <c r="Q32" s="77"/>
      <c r="R32" s="105"/>
      <c r="S32" s="132"/>
      <c r="T32" s="81"/>
      <c r="U32" s="107"/>
      <c r="V32" s="43"/>
    </row>
    <row r="33" spans="1:22" s="15" customFormat="1" ht="16.5" x14ac:dyDescent="0.25">
      <c r="A33" s="123"/>
      <c r="B33" s="123"/>
      <c r="C33" s="13"/>
      <c r="D33" s="13"/>
      <c r="E33" s="13"/>
      <c r="F33" s="13"/>
      <c r="G33" s="13"/>
      <c r="H33" s="82"/>
      <c r="I33" s="52"/>
      <c r="J33" s="68"/>
      <c r="K33" s="144"/>
      <c r="L33" s="68"/>
      <c r="M33" s="9"/>
      <c r="N33" s="9"/>
      <c r="O33" s="96"/>
      <c r="P33" s="52"/>
      <c r="Q33" s="52"/>
      <c r="R33" s="106"/>
      <c r="S33" s="119"/>
      <c r="T33" s="86"/>
      <c r="U33" s="145"/>
      <c r="V33" s="2"/>
    </row>
    <row r="34" spans="1:22" s="15" customFormat="1" ht="16.5" x14ac:dyDescent="0.25">
      <c r="A34" s="123"/>
      <c r="B34" s="146"/>
      <c r="C34" s="13"/>
      <c r="D34" s="13"/>
      <c r="E34" s="13"/>
      <c r="F34" s="13"/>
      <c r="G34" s="13"/>
      <c r="H34" s="82"/>
      <c r="I34" s="52"/>
      <c r="J34" s="68"/>
      <c r="K34" s="85"/>
      <c r="L34" s="68"/>
      <c r="M34" s="13"/>
      <c r="N34" s="13"/>
      <c r="O34" s="82"/>
      <c r="P34" s="52"/>
      <c r="Q34" s="52"/>
      <c r="R34" s="106"/>
      <c r="S34" s="119"/>
      <c r="T34" s="86"/>
      <c r="U34" s="116"/>
      <c r="V34" s="2"/>
    </row>
    <row r="35" spans="1:22" s="15" customFormat="1" ht="16.5" x14ac:dyDescent="0.25">
      <c r="A35" s="123"/>
      <c r="B35" s="123"/>
      <c r="C35" s="13"/>
      <c r="D35" s="13"/>
      <c r="E35" s="13"/>
      <c r="F35" s="13"/>
      <c r="G35" s="13"/>
      <c r="H35" s="82"/>
      <c r="I35" s="52"/>
      <c r="J35" s="68"/>
      <c r="K35" s="85"/>
      <c r="L35" s="68"/>
      <c r="M35" s="13"/>
      <c r="N35" s="13"/>
      <c r="O35" s="82"/>
      <c r="P35" s="78"/>
      <c r="Q35" s="52"/>
      <c r="R35" s="106"/>
      <c r="S35" s="119"/>
      <c r="T35" s="86"/>
      <c r="U35" s="116"/>
      <c r="V35" s="2"/>
    </row>
    <row r="36" spans="1:22" s="15" customFormat="1" ht="16.5" x14ac:dyDescent="0.25">
      <c r="A36" s="123"/>
      <c r="B36" s="146"/>
      <c r="C36" s="13"/>
      <c r="D36" s="13"/>
      <c r="E36" s="13"/>
      <c r="F36" s="13"/>
      <c r="G36" s="13"/>
      <c r="H36" s="82"/>
      <c r="I36" s="52"/>
      <c r="J36" s="68"/>
      <c r="K36" s="85"/>
      <c r="L36" s="68"/>
      <c r="M36" s="13"/>
      <c r="N36" s="13"/>
      <c r="O36" s="82"/>
      <c r="P36" s="52"/>
      <c r="Q36" s="52"/>
      <c r="R36" s="106"/>
      <c r="S36" s="119"/>
      <c r="T36" s="86"/>
      <c r="U36" s="116"/>
      <c r="V36" s="2"/>
    </row>
    <row r="37" spans="1:22" s="15" customFormat="1" ht="16.5" x14ac:dyDescent="0.25">
      <c r="A37" s="123"/>
      <c r="B37" s="123"/>
      <c r="C37" s="13"/>
      <c r="D37" s="13"/>
      <c r="E37" s="13"/>
      <c r="F37" s="13"/>
      <c r="G37" s="13"/>
      <c r="H37" s="82"/>
      <c r="I37" s="52"/>
      <c r="J37" s="68"/>
      <c r="K37" s="85"/>
      <c r="L37" s="68"/>
      <c r="M37" s="13"/>
      <c r="N37" s="13"/>
      <c r="O37" s="82"/>
      <c r="P37" s="52"/>
      <c r="Q37" s="52"/>
      <c r="R37" s="106"/>
      <c r="S37" s="119"/>
      <c r="T37" s="86"/>
      <c r="U37" s="116"/>
      <c r="V37" s="2"/>
    </row>
    <row r="38" spans="1:22" s="15" customFormat="1" ht="16.5" x14ac:dyDescent="0.25">
      <c r="A38" s="142"/>
      <c r="B38" s="143"/>
      <c r="C38" s="13"/>
      <c r="D38" s="13"/>
      <c r="E38" s="13"/>
      <c r="F38" s="13"/>
      <c r="G38" s="13"/>
      <c r="H38" s="76"/>
      <c r="I38" s="77"/>
      <c r="J38" s="78"/>
      <c r="K38" s="79"/>
      <c r="L38" s="78"/>
      <c r="M38" s="80"/>
      <c r="N38" s="80"/>
      <c r="O38" s="76"/>
      <c r="P38" s="78"/>
      <c r="Q38" s="77"/>
      <c r="R38" s="105"/>
      <c r="S38" s="132"/>
      <c r="T38" s="81"/>
      <c r="U38" s="107"/>
      <c r="V38" s="2"/>
    </row>
    <row r="39" spans="1:22" s="15" customFormat="1" ht="16.5" x14ac:dyDescent="0.25">
      <c r="A39" s="142"/>
      <c r="B39" s="143"/>
      <c r="C39" s="13"/>
      <c r="D39" s="13"/>
      <c r="E39" s="13"/>
      <c r="F39" s="13"/>
      <c r="G39" s="13"/>
      <c r="H39" s="76"/>
      <c r="I39" s="77"/>
      <c r="J39" s="78"/>
      <c r="K39" s="79"/>
      <c r="L39" s="78"/>
      <c r="M39" s="80"/>
      <c r="N39" s="80"/>
      <c r="O39" s="76"/>
      <c r="P39" s="78"/>
      <c r="Q39" s="77"/>
      <c r="R39" s="105"/>
      <c r="S39" s="119"/>
      <c r="T39" s="86"/>
      <c r="U39" s="107"/>
      <c r="V39" s="2"/>
    </row>
    <row r="40" spans="1:22" s="15" customFormat="1" ht="16.5" x14ac:dyDescent="0.25">
      <c r="A40" s="123"/>
      <c r="B40" s="123"/>
      <c r="C40" s="13"/>
      <c r="D40" s="13"/>
      <c r="E40" s="13"/>
      <c r="F40" s="13"/>
      <c r="G40" s="13"/>
      <c r="H40" s="82"/>
      <c r="I40" s="52"/>
      <c r="J40" s="68"/>
      <c r="K40" s="144"/>
      <c r="L40" s="68"/>
      <c r="M40" s="9"/>
      <c r="N40" s="9"/>
      <c r="O40" s="96"/>
      <c r="P40" s="52"/>
      <c r="Q40" s="52"/>
      <c r="R40" s="106"/>
      <c r="S40" s="119"/>
      <c r="T40" s="86"/>
      <c r="U40" s="145"/>
      <c r="V40" s="2"/>
    </row>
    <row r="41" spans="1:22" s="15" customFormat="1" ht="16.5" x14ac:dyDescent="0.25">
      <c r="A41" s="123"/>
      <c r="B41" s="123"/>
      <c r="C41" s="13"/>
      <c r="D41" s="13"/>
      <c r="E41" s="13"/>
      <c r="F41" s="13"/>
      <c r="G41" s="13"/>
      <c r="H41" s="82"/>
      <c r="I41" s="52"/>
      <c r="J41" s="68"/>
      <c r="K41" s="85"/>
      <c r="L41" s="68"/>
      <c r="M41" s="13"/>
      <c r="N41" s="13"/>
      <c r="O41" s="82"/>
      <c r="P41" s="52"/>
      <c r="Q41" s="52"/>
      <c r="R41" s="106"/>
      <c r="S41" s="119"/>
      <c r="T41" s="86"/>
      <c r="U41" s="116"/>
      <c r="V41" s="2"/>
    </row>
    <row r="42" spans="1:22" s="15" customFormat="1" ht="16.5" x14ac:dyDescent="0.25">
      <c r="A42" s="123"/>
      <c r="B42" s="123"/>
      <c r="C42" s="13"/>
      <c r="D42" s="13"/>
      <c r="E42" s="13"/>
      <c r="F42" s="13"/>
      <c r="G42" s="13"/>
      <c r="H42" s="82"/>
      <c r="I42" s="52"/>
      <c r="J42" s="68"/>
      <c r="K42" s="85"/>
      <c r="L42" s="68"/>
      <c r="M42" s="13"/>
      <c r="N42" s="13"/>
      <c r="O42" s="82"/>
      <c r="P42" s="52"/>
      <c r="Q42" s="52"/>
      <c r="R42" s="106"/>
      <c r="S42" s="119"/>
      <c r="T42" s="86"/>
      <c r="U42" s="116"/>
      <c r="V42" s="2"/>
    </row>
    <row r="43" spans="1:22" s="16" customFormat="1" ht="16.5" x14ac:dyDescent="0.25">
      <c r="A43" s="76"/>
      <c r="B43" s="125"/>
      <c r="C43" s="126"/>
      <c r="D43" s="80"/>
      <c r="E43" s="80"/>
      <c r="F43" s="80"/>
      <c r="G43" s="80"/>
      <c r="H43" s="76"/>
      <c r="I43" s="77"/>
      <c r="J43" s="78"/>
      <c r="K43" s="147"/>
      <c r="L43" s="78"/>
      <c r="M43" s="148"/>
      <c r="N43" s="148"/>
      <c r="O43" s="131"/>
      <c r="P43" s="78"/>
      <c r="Q43" s="77"/>
      <c r="R43" s="105"/>
      <c r="S43" s="132"/>
      <c r="T43" s="81"/>
      <c r="U43" s="107"/>
      <c r="V43" s="43"/>
    </row>
    <row r="44" spans="1:22" s="16" customFormat="1" ht="16.5" x14ac:dyDescent="0.25">
      <c r="A44" s="76"/>
      <c r="B44" s="125"/>
      <c r="C44" s="126"/>
      <c r="D44" s="80"/>
      <c r="E44" s="80"/>
      <c r="F44" s="80"/>
      <c r="G44" s="80"/>
      <c r="H44" s="131"/>
      <c r="I44" s="77"/>
      <c r="J44" s="78"/>
      <c r="K44" s="149"/>
      <c r="L44" s="78"/>
      <c r="M44" s="80"/>
      <c r="N44" s="80"/>
      <c r="O44" s="131"/>
      <c r="P44" s="78"/>
      <c r="Q44" s="77"/>
      <c r="R44" s="105"/>
      <c r="S44" s="132"/>
      <c r="T44" s="81"/>
      <c r="U44" s="107"/>
      <c r="V44" s="43"/>
    </row>
    <row r="45" spans="1:22" s="16" customFormat="1" ht="16.5" x14ac:dyDescent="0.25">
      <c r="A45" s="76"/>
      <c r="B45" s="125"/>
      <c r="C45" s="126"/>
      <c r="D45" s="80"/>
      <c r="E45" s="80"/>
      <c r="F45" s="80"/>
      <c r="G45" s="80"/>
      <c r="H45" s="131"/>
      <c r="I45" s="77"/>
      <c r="J45" s="78"/>
      <c r="K45" s="149"/>
      <c r="L45" s="78"/>
      <c r="M45" s="80"/>
      <c r="N45" s="80"/>
      <c r="O45" s="131"/>
      <c r="P45" s="78"/>
      <c r="Q45" s="77"/>
      <c r="R45" s="105"/>
      <c r="S45" s="132"/>
      <c r="T45" s="81"/>
      <c r="U45" s="107"/>
      <c r="V45" s="43"/>
    </row>
    <row r="46" spans="1:22" s="16" customFormat="1" ht="16.5" x14ac:dyDescent="0.25">
      <c r="A46" s="76"/>
      <c r="B46" s="125"/>
      <c r="C46" s="126"/>
      <c r="D46" s="80"/>
      <c r="E46" s="80"/>
      <c r="F46" s="80"/>
      <c r="G46" s="80"/>
      <c r="H46" s="131"/>
      <c r="I46" s="77"/>
      <c r="J46" s="78"/>
      <c r="K46" s="149"/>
      <c r="L46" s="78"/>
      <c r="M46" s="80"/>
      <c r="N46" s="80"/>
      <c r="O46" s="131"/>
      <c r="P46" s="78"/>
      <c r="Q46" s="77"/>
      <c r="R46" s="105"/>
      <c r="S46" s="132"/>
      <c r="T46" s="81"/>
      <c r="U46" s="107"/>
      <c r="V46" s="43"/>
    </row>
    <row r="47" spans="1:22" s="16" customFormat="1" ht="16.5" x14ac:dyDescent="0.25">
      <c r="A47" s="76"/>
      <c r="B47" s="125"/>
      <c r="C47" s="126"/>
      <c r="D47" s="80"/>
      <c r="E47" s="80"/>
      <c r="F47" s="80"/>
      <c r="G47" s="80"/>
      <c r="H47" s="131"/>
      <c r="I47" s="77"/>
      <c r="J47" s="78"/>
      <c r="K47" s="149"/>
      <c r="L47" s="78"/>
      <c r="M47" s="80"/>
      <c r="N47" s="80"/>
      <c r="O47" s="131"/>
      <c r="P47" s="78"/>
      <c r="Q47" s="77"/>
      <c r="R47" s="105"/>
      <c r="S47" s="132"/>
      <c r="T47" s="81"/>
      <c r="U47" s="107"/>
      <c r="V47" s="43"/>
    </row>
    <row r="48" spans="1:22" s="15" customFormat="1" ht="16.5" x14ac:dyDescent="0.25">
      <c r="A48" s="133"/>
      <c r="B48" s="134"/>
      <c r="C48" s="133"/>
      <c r="D48" s="13"/>
      <c r="E48" s="13"/>
      <c r="F48" s="13"/>
      <c r="G48" s="13"/>
      <c r="H48" s="82"/>
      <c r="I48" s="52"/>
      <c r="J48" s="68"/>
      <c r="K48" s="85"/>
      <c r="L48" s="68"/>
      <c r="M48" s="13"/>
      <c r="N48" s="13"/>
      <c r="O48" s="82"/>
      <c r="P48" s="52"/>
      <c r="Q48" s="52"/>
      <c r="R48" s="106"/>
      <c r="S48" s="119"/>
      <c r="T48" s="86"/>
      <c r="U48" s="145"/>
      <c r="V48" s="2"/>
    </row>
    <row r="49" spans="1:22" s="16" customFormat="1" ht="16.5" x14ac:dyDescent="0.25">
      <c r="A49" s="76"/>
      <c r="B49" s="125"/>
      <c r="C49" s="126"/>
      <c r="D49" s="80"/>
      <c r="E49" s="80"/>
      <c r="F49" s="80"/>
      <c r="G49" s="80"/>
      <c r="H49" s="76"/>
      <c r="I49" s="77"/>
      <c r="J49" s="78"/>
      <c r="K49" s="79"/>
      <c r="L49" s="78"/>
      <c r="M49" s="80"/>
      <c r="N49" s="80"/>
      <c r="O49" s="76"/>
      <c r="P49" s="77"/>
      <c r="Q49" s="77"/>
      <c r="R49" s="105"/>
      <c r="S49" s="132"/>
      <c r="T49" s="81"/>
      <c r="U49" s="107"/>
      <c r="V49" s="43"/>
    </row>
    <row r="50" spans="1:22" s="15" customFormat="1" ht="16.5" x14ac:dyDescent="0.25">
      <c r="A50" s="123"/>
      <c r="B50" s="123"/>
      <c r="C50" s="13"/>
      <c r="D50" s="13"/>
      <c r="E50" s="13"/>
      <c r="F50" s="13"/>
      <c r="G50" s="13"/>
      <c r="H50" s="82"/>
      <c r="I50" s="83"/>
      <c r="J50" s="84"/>
      <c r="K50" s="85"/>
      <c r="L50" s="78"/>
      <c r="M50" s="13"/>
      <c r="N50" s="13"/>
      <c r="O50" s="82"/>
      <c r="P50" s="83"/>
      <c r="Q50" s="83"/>
      <c r="R50" s="106"/>
      <c r="S50" s="119"/>
      <c r="T50" s="86"/>
      <c r="U50" s="116"/>
      <c r="V50" s="2"/>
    </row>
    <row r="51" spans="1:22" s="15" customFormat="1" ht="16.5" x14ac:dyDescent="0.25">
      <c r="A51" s="142"/>
      <c r="B51" s="143"/>
      <c r="C51" s="13"/>
      <c r="D51" s="13"/>
      <c r="E51" s="13"/>
      <c r="F51" s="13"/>
      <c r="G51" s="13"/>
      <c r="H51" s="76"/>
      <c r="I51" s="113"/>
      <c r="J51" s="84"/>
      <c r="K51" s="147"/>
      <c r="L51" s="78"/>
      <c r="M51" s="13"/>
      <c r="N51" s="13"/>
      <c r="O51" s="131"/>
      <c r="P51" s="78"/>
      <c r="Q51" s="83"/>
      <c r="R51" s="105"/>
      <c r="S51" s="119"/>
      <c r="T51" s="81"/>
      <c r="U51" s="107"/>
      <c r="V51" s="2"/>
    </row>
    <row r="52" spans="1:22" s="15" customFormat="1" ht="16.5" x14ac:dyDescent="0.25">
      <c r="A52" s="142"/>
      <c r="B52" s="143"/>
      <c r="C52" s="13"/>
      <c r="D52" s="13"/>
      <c r="E52" s="13"/>
      <c r="F52" s="13"/>
      <c r="G52" s="13"/>
      <c r="H52" s="82"/>
      <c r="I52" s="113"/>
      <c r="J52" s="84"/>
      <c r="K52" s="85"/>
      <c r="L52" s="78"/>
      <c r="M52" s="13"/>
      <c r="N52" s="13"/>
      <c r="O52" s="82"/>
      <c r="P52" s="78"/>
      <c r="Q52" s="83"/>
      <c r="R52" s="105"/>
      <c r="S52" s="119"/>
      <c r="T52" s="86"/>
      <c r="U52" s="107"/>
      <c r="V52" s="2"/>
    </row>
    <row r="53" spans="1:22" s="15" customFormat="1" ht="16.5" x14ac:dyDescent="0.25">
      <c r="A53" s="123"/>
      <c r="B53" s="123"/>
      <c r="C53" s="13"/>
      <c r="D53" s="13"/>
      <c r="E53" s="13"/>
      <c r="F53" s="13"/>
      <c r="G53" s="13"/>
      <c r="H53" s="82"/>
      <c r="I53" s="83"/>
      <c r="J53" s="84"/>
      <c r="K53" s="85"/>
      <c r="L53" s="68"/>
      <c r="M53" s="13"/>
      <c r="N53" s="13"/>
      <c r="O53" s="82"/>
      <c r="P53" s="83"/>
      <c r="Q53" s="83"/>
      <c r="R53" s="106"/>
      <c r="S53" s="119"/>
      <c r="T53" s="86"/>
      <c r="U53" s="145"/>
      <c r="V53" s="2"/>
    </row>
    <row r="54" spans="1:22" s="15" customFormat="1" ht="16.5" x14ac:dyDescent="0.25">
      <c r="A54" s="123"/>
      <c r="B54" s="150"/>
      <c r="C54" s="13"/>
      <c r="D54" s="13"/>
      <c r="E54" s="13"/>
      <c r="F54" s="13"/>
      <c r="G54" s="13"/>
      <c r="H54" s="82"/>
      <c r="I54" s="83"/>
      <c r="J54" s="84"/>
      <c r="K54" s="85"/>
      <c r="L54" s="68"/>
      <c r="M54" s="13"/>
      <c r="N54" s="13"/>
      <c r="O54" s="82"/>
      <c r="P54" s="52"/>
      <c r="Q54" s="52"/>
      <c r="R54" s="106"/>
      <c r="S54" s="119"/>
      <c r="T54" s="86"/>
      <c r="U54" s="151"/>
      <c r="V54" s="2"/>
    </row>
    <row r="55" spans="1:22" s="15" customFormat="1" ht="16.5" x14ac:dyDescent="0.25">
      <c r="A55" s="123"/>
      <c r="B55" s="123"/>
      <c r="C55" s="152"/>
      <c r="D55" s="152"/>
      <c r="E55" s="13"/>
      <c r="F55" s="13"/>
      <c r="G55" s="13"/>
      <c r="H55" s="82"/>
      <c r="I55" s="52"/>
      <c r="J55" s="68"/>
      <c r="K55" s="85"/>
      <c r="L55" s="68"/>
      <c r="M55" s="13"/>
      <c r="N55" s="13"/>
      <c r="O55" s="82"/>
      <c r="P55" s="52"/>
      <c r="Q55" s="52"/>
      <c r="R55" s="106"/>
      <c r="S55" s="119"/>
      <c r="T55" s="86"/>
      <c r="U55" s="116"/>
      <c r="V55" s="2"/>
    </row>
    <row r="56" spans="1:22" s="15" customFormat="1" ht="16.5" x14ac:dyDescent="0.25">
      <c r="A56" s="13"/>
      <c r="B56" s="146"/>
      <c r="C56" s="13"/>
      <c r="D56" s="13"/>
      <c r="E56" s="13"/>
      <c r="F56" s="13"/>
      <c r="G56" s="13"/>
      <c r="H56" s="82"/>
      <c r="I56" s="52"/>
      <c r="J56" s="68"/>
      <c r="K56" s="85"/>
      <c r="L56" s="141"/>
      <c r="M56" s="13"/>
      <c r="N56" s="13"/>
      <c r="O56" s="82"/>
      <c r="P56" s="52"/>
      <c r="Q56" s="52"/>
      <c r="R56" s="106"/>
      <c r="S56" s="119"/>
      <c r="T56" s="86"/>
      <c r="U56" s="116"/>
      <c r="V56" s="2"/>
    </row>
    <row r="57" spans="1:22" s="15" customFormat="1" ht="16.5" x14ac:dyDescent="0.25">
      <c r="A57" s="123"/>
      <c r="B57" s="123"/>
      <c r="C57" s="13"/>
      <c r="D57" s="13"/>
      <c r="E57" s="13"/>
      <c r="F57" s="13"/>
      <c r="G57" s="13"/>
      <c r="H57" s="82"/>
      <c r="I57" s="52"/>
      <c r="J57" s="68"/>
      <c r="K57" s="95"/>
      <c r="L57" s="52"/>
      <c r="M57" s="10"/>
      <c r="N57" s="10"/>
      <c r="O57" s="96"/>
      <c r="P57" s="52"/>
      <c r="Q57" s="52"/>
      <c r="R57" s="106"/>
      <c r="S57" s="119"/>
      <c r="T57" s="86"/>
      <c r="U57" s="52"/>
      <c r="V57" s="101"/>
    </row>
    <row r="58" spans="1:22" s="15" customFormat="1" ht="16.5" x14ac:dyDescent="0.25">
      <c r="A58" s="123"/>
      <c r="B58" s="123"/>
      <c r="C58" s="13"/>
      <c r="D58" s="13"/>
      <c r="E58" s="13"/>
      <c r="F58" s="13"/>
      <c r="G58" s="13"/>
      <c r="H58" s="82"/>
      <c r="I58" s="52"/>
      <c r="J58" s="68"/>
      <c r="K58" s="95"/>
      <c r="L58" s="68"/>
      <c r="M58" s="10"/>
      <c r="N58" s="10"/>
      <c r="O58" s="96"/>
      <c r="P58" s="52"/>
      <c r="Q58" s="52"/>
      <c r="R58" s="106"/>
      <c r="S58" s="119"/>
      <c r="T58" s="86"/>
      <c r="U58" s="97"/>
      <c r="V58" s="2"/>
    </row>
    <row r="59" spans="1:22" s="15" customFormat="1" ht="16.5" x14ac:dyDescent="0.25">
      <c r="A59" s="123"/>
      <c r="B59" s="123"/>
      <c r="C59" s="13"/>
      <c r="D59" s="13"/>
      <c r="E59" s="13"/>
      <c r="F59" s="13"/>
      <c r="G59" s="13"/>
      <c r="H59" s="82"/>
      <c r="I59" s="52"/>
      <c r="J59" s="68"/>
      <c r="K59" s="95"/>
      <c r="L59" s="68"/>
      <c r="M59" s="10"/>
      <c r="N59" s="10"/>
      <c r="O59" s="96"/>
      <c r="P59" s="52"/>
      <c r="Q59" s="52"/>
      <c r="R59" s="106"/>
      <c r="S59" s="119"/>
      <c r="T59" s="86"/>
      <c r="U59" s="97"/>
      <c r="V59" s="2"/>
    </row>
    <row r="60" spans="1:22" s="15" customFormat="1" ht="16.5" x14ac:dyDescent="0.25">
      <c r="A60" s="123"/>
      <c r="B60" s="123"/>
      <c r="C60" s="13"/>
      <c r="D60" s="13"/>
      <c r="E60" s="13"/>
      <c r="F60" s="13"/>
      <c r="G60" s="13"/>
      <c r="H60" s="82"/>
      <c r="I60" s="52"/>
      <c r="J60" s="68"/>
      <c r="K60" s="95"/>
      <c r="L60" s="68"/>
      <c r="M60" s="10"/>
      <c r="N60" s="10"/>
      <c r="O60" s="96"/>
      <c r="P60" s="108"/>
      <c r="Q60" s="52"/>
      <c r="R60" s="106"/>
      <c r="S60" s="119"/>
      <c r="T60" s="86"/>
      <c r="U60" s="97"/>
      <c r="V60" s="2"/>
    </row>
    <row r="61" spans="1:22" s="15" customFormat="1" ht="16.5" x14ac:dyDescent="0.25">
      <c r="A61" s="123"/>
      <c r="B61" s="123"/>
      <c r="C61" s="13"/>
      <c r="D61" s="13"/>
      <c r="E61" s="13"/>
      <c r="F61" s="13"/>
      <c r="G61" s="13"/>
      <c r="H61" s="82"/>
      <c r="I61" s="52"/>
      <c r="J61" s="68"/>
      <c r="K61" s="95"/>
      <c r="L61" s="68"/>
      <c r="M61" s="10"/>
      <c r="N61" s="10"/>
      <c r="O61" s="96"/>
      <c r="P61" s="52"/>
      <c r="Q61" s="52"/>
      <c r="R61" s="106"/>
      <c r="S61" s="119"/>
      <c r="T61" s="86"/>
      <c r="U61" s="97"/>
      <c r="V61" s="2"/>
    </row>
    <row r="62" spans="1:22" s="15" customFormat="1" ht="16.5" x14ac:dyDescent="0.25">
      <c r="A62" s="123"/>
      <c r="B62" s="123"/>
      <c r="C62" s="13"/>
      <c r="D62" s="13"/>
      <c r="E62" s="13"/>
      <c r="F62" s="13"/>
      <c r="G62" s="13"/>
      <c r="H62" s="82"/>
      <c r="I62" s="52"/>
      <c r="J62" s="68"/>
      <c r="K62" s="95"/>
      <c r="L62" s="68"/>
      <c r="M62" s="10"/>
      <c r="N62" s="10"/>
      <c r="O62" s="96"/>
      <c r="P62" s="52"/>
      <c r="Q62" s="52"/>
      <c r="R62" s="106"/>
      <c r="S62" s="119"/>
      <c r="T62" s="86"/>
      <c r="U62" s="97"/>
      <c r="V62" s="2"/>
    </row>
    <row r="63" spans="1:22" s="15" customFormat="1" ht="16.5" x14ac:dyDescent="0.25">
      <c r="A63" s="123"/>
      <c r="B63" s="123"/>
      <c r="C63" s="13"/>
      <c r="D63" s="13"/>
      <c r="E63" s="13"/>
      <c r="F63" s="13"/>
      <c r="G63" s="13"/>
      <c r="H63" s="13"/>
      <c r="I63" s="9"/>
      <c r="J63" s="9"/>
      <c r="K63" s="10"/>
      <c r="L63" s="11"/>
      <c r="M63" s="10"/>
      <c r="N63" s="10"/>
      <c r="O63" s="10"/>
      <c r="P63" s="9"/>
      <c r="Q63" s="9"/>
      <c r="R63" s="119"/>
      <c r="S63" s="119"/>
      <c r="T63" s="119"/>
      <c r="U63" s="120"/>
      <c r="V63" s="2"/>
    </row>
    <row r="64" spans="1:22" x14ac:dyDescent="0.25">
      <c r="A64" s="172"/>
      <c r="B64" s="173"/>
      <c r="C64" s="173"/>
      <c r="D64" s="173"/>
      <c r="E64" s="174"/>
      <c r="F64" s="174"/>
      <c r="G64" s="13"/>
      <c r="H64" s="13"/>
      <c r="I64" s="9"/>
      <c r="J64" s="9"/>
      <c r="K64" s="10"/>
      <c r="L64" s="11"/>
      <c r="M64" s="10"/>
      <c r="N64" s="10"/>
      <c r="O64" s="10"/>
      <c r="P64" s="9"/>
      <c r="Q64" s="9"/>
      <c r="R64" s="119"/>
      <c r="S64" s="119"/>
      <c r="T64" s="119"/>
      <c r="U64" s="120"/>
    </row>
    <row r="65" spans="1:21" x14ac:dyDescent="0.25">
      <c r="A65" s="172"/>
      <c r="B65" s="173"/>
      <c r="C65" s="173"/>
      <c r="D65" s="173"/>
      <c r="E65" s="174"/>
      <c r="F65" s="174"/>
      <c r="G65" s="13"/>
      <c r="H65" s="13"/>
      <c r="I65" s="153"/>
      <c r="J65" s="9"/>
      <c r="K65" s="10"/>
      <c r="L65" s="11"/>
      <c r="M65" s="10"/>
      <c r="N65" s="10"/>
      <c r="O65" s="10"/>
      <c r="P65" s="9"/>
      <c r="Q65" s="9"/>
      <c r="R65" s="119"/>
      <c r="S65" s="119"/>
      <c r="T65" s="119"/>
      <c r="U65" s="120"/>
    </row>
    <row r="66" spans="1:21" x14ac:dyDescent="0.25">
      <c r="A66" s="13"/>
      <c r="B66" s="13"/>
      <c r="C66" s="13"/>
      <c r="D66" s="13"/>
      <c r="E66" s="13"/>
      <c r="F66" s="13"/>
      <c r="G66" s="13"/>
      <c r="H66" s="13"/>
      <c r="I66" s="12"/>
      <c r="J66" s="12"/>
      <c r="K66" s="13"/>
      <c r="L66" s="12"/>
      <c r="M66" s="13"/>
      <c r="N66" s="13"/>
      <c r="O66" s="13"/>
      <c r="P66" s="12"/>
      <c r="Q66" s="12"/>
      <c r="R66" s="119"/>
      <c r="S66" s="119"/>
      <c r="T66" s="119"/>
      <c r="U66" s="120"/>
    </row>
    <row r="67" spans="1:21" x14ac:dyDescent="0.25">
      <c r="A67" s="123"/>
      <c r="B67" s="143"/>
      <c r="C67" s="13"/>
      <c r="D67" s="13"/>
      <c r="E67" s="13"/>
      <c r="F67" s="13"/>
      <c r="G67" s="13"/>
      <c r="H67" s="13"/>
      <c r="I67" s="9"/>
      <c r="J67" s="9"/>
      <c r="K67" s="10"/>
      <c r="L67" s="11"/>
      <c r="M67" s="10"/>
      <c r="N67" s="10"/>
      <c r="O67" s="10"/>
      <c r="P67" s="9"/>
      <c r="Q67" s="9"/>
      <c r="R67" s="119"/>
      <c r="S67" s="119"/>
      <c r="T67" s="119"/>
      <c r="U67" s="120"/>
    </row>
    <row r="68" spans="1:21" x14ac:dyDescent="0.25">
      <c r="A68" s="143"/>
      <c r="B68" s="13"/>
      <c r="C68" s="13"/>
      <c r="D68" s="13"/>
      <c r="E68" s="13"/>
      <c r="F68" s="13"/>
      <c r="G68" s="13"/>
      <c r="H68" s="13"/>
      <c r="I68" s="13"/>
      <c r="J68" s="13"/>
      <c r="K68" s="13"/>
      <c r="L68" s="13"/>
      <c r="M68" s="13"/>
      <c r="N68" s="13"/>
      <c r="O68" s="13"/>
      <c r="P68" s="11"/>
      <c r="Q68" s="11"/>
      <c r="R68" s="119"/>
      <c r="S68" s="119"/>
      <c r="T68" s="119"/>
      <c r="U68" s="120"/>
    </row>
    <row r="69" spans="1:21" x14ac:dyDescent="0.25">
      <c r="A69" s="14"/>
      <c r="B69" s="8"/>
      <c r="P69" s="6"/>
      <c r="Q69" s="6"/>
    </row>
    <row r="70" spans="1:21" x14ac:dyDescent="0.25">
      <c r="P70" s="6"/>
      <c r="Q70" s="6"/>
    </row>
    <row r="71" spans="1:21" x14ac:dyDescent="0.25">
      <c r="P71" s="6"/>
      <c r="Q71" s="6"/>
    </row>
    <row r="72" spans="1:21" x14ac:dyDescent="0.25">
      <c r="P72" s="6"/>
      <c r="Q72" s="6"/>
    </row>
    <row r="73" spans="1:21" x14ac:dyDescent="0.25">
      <c r="P73" s="6"/>
      <c r="Q73" s="6"/>
    </row>
    <row r="74" spans="1:21" x14ac:dyDescent="0.25">
      <c r="P74" s="6"/>
      <c r="Q74" s="6"/>
    </row>
    <row r="75" spans="1:21" x14ac:dyDescent="0.25">
      <c r="P75" s="6"/>
      <c r="Q75" s="6"/>
    </row>
  </sheetData>
  <sheetProtection formatColumns="0" formatRows="0" insertRows="0" deleteRows="0" selectLockedCells="1"/>
  <mergeCells count="12">
    <mergeCell ref="A1:U1"/>
    <mergeCell ref="A2:U2"/>
    <mergeCell ref="A3:U3"/>
    <mergeCell ref="A4:U4"/>
    <mergeCell ref="A5:U5"/>
    <mergeCell ref="A6:U6"/>
    <mergeCell ref="A64:D64"/>
    <mergeCell ref="A65:D65"/>
    <mergeCell ref="E64:F64"/>
    <mergeCell ref="E65:F65"/>
    <mergeCell ref="R7:R8"/>
    <mergeCell ref="U7:U8"/>
  </mergeCells>
  <phoneticPr fontId="0" type="noConversion"/>
  <pageMargins left="0.25" right="0.25" top="0.5" bottom="0.55000000000000004" header="0.5" footer="0.5"/>
  <pageSetup scale="75" orientation="portrait" r:id="rId1"/>
  <headerFooter alignWithMargins="0">
    <oddHeader>&amp;R&amp;"Helv,Bold"&amp;10BUDGET MODIFICATION</oddHeader>
    <oddFooter>&amp;L&amp;8&amp;Z&amp;F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Mod Form</vt:lpstr>
      <vt:lpstr>Budget Mod Instructions</vt:lpstr>
      <vt:lpstr>'Budget Mod Form'!Print_Area</vt:lpstr>
      <vt:lpstr>'Budget Mod Instructions'!Print_Area</vt:lpstr>
      <vt:lpstr>'Budget Mod Form'!Print_Area_MI</vt:lpstr>
      <vt:lpstr>Print_Area_MI</vt:lpstr>
    </vt:vector>
  </TitlesOfParts>
  <Company>OAPP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Los Angeles County</dc:creator>
  <cp:lastModifiedBy>Jonathan Meas</cp:lastModifiedBy>
  <cp:lastPrinted>2016-02-26T00:48:25Z</cp:lastPrinted>
  <dcterms:created xsi:type="dcterms:W3CDTF">2000-03-16T17:13:16Z</dcterms:created>
  <dcterms:modified xsi:type="dcterms:W3CDTF">2024-11-18T16:28:09Z</dcterms:modified>
</cp:coreProperties>
</file>